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28755" windowHeight="12600"/>
  </bookViews>
  <sheets>
    <sheet name="ЦТиР" sheetId="1" r:id="rId1"/>
  </sheets>
  <definedNames>
    <definedName name="_xlnm._FilterDatabase" localSheetId="0" hidden="1">ЦТиР!$A$133:$L$179</definedName>
    <definedName name="OLE_LINK1" localSheetId="0">ЦТиР!$A$142</definedName>
    <definedName name="_xlnm.Print_Area" localSheetId="0">ЦТиР!$A$1:$O$179</definedName>
  </definedNames>
  <calcPr calcId="125725"/>
</workbook>
</file>

<file path=xl/calcChain.xml><?xml version="1.0" encoding="utf-8"?>
<calcChain xmlns="http://schemas.openxmlformats.org/spreadsheetml/2006/main">
  <c r="N146" i="1"/>
  <c r="M146"/>
  <c r="L146"/>
  <c r="S145"/>
  <c r="S146" s="1"/>
  <c r="R145"/>
  <c r="R146" s="1"/>
  <c r="N141"/>
  <c r="M141"/>
  <c r="M139" s="1"/>
  <c r="N139"/>
  <c r="M134"/>
  <c r="M138" s="1"/>
  <c r="M136" s="1"/>
  <c r="N132"/>
  <c r="L132"/>
  <c r="R131"/>
  <c r="M131"/>
  <c r="M145" s="1"/>
  <c r="M143" s="1"/>
  <c r="H99"/>
  <c r="K89"/>
  <c r="I89"/>
  <c r="H89"/>
  <c r="Q145" s="1"/>
  <c r="Q146" s="1"/>
  <c r="G89"/>
  <c r="P149" s="1"/>
  <c r="K85"/>
  <c r="N138" s="1"/>
  <c r="N136" s="1"/>
  <c r="I85"/>
  <c r="H85"/>
  <c r="G85"/>
  <c r="P131" s="1"/>
  <c r="G75"/>
  <c r="K75"/>
  <c r="I75"/>
  <c r="H75"/>
  <c r="K70"/>
  <c r="I70"/>
  <c r="H70"/>
  <c r="G70"/>
  <c r="K69"/>
  <c r="I69"/>
  <c r="H69"/>
  <c r="G69"/>
  <c r="K62"/>
  <c r="I62"/>
  <c r="I61" s="1"/>
  <c r="K61"/>
  <c r="H61"/>
  <c r="G61"/>
  <c r="G58"/>
  <c r="K57"/>
  <c r="K56" s="1"/>
  <c r="K55" s="1"/>
  <c r="K39" s="1"/>
  <c r="K38" s="1"/>
  <c r="K33" s="1"/>
  <c r="W37" s="1"/>
  <c r="W40" s="1"/>
  <c r="I57"/>
  <c r="H56"/>
  <c r="G56"/>
  <c r="R56" s="1"/>
  <c r="H55"/>
  <c r="G49"/>
  <c r="L141" s="1"/>
  <c r="L139" s="1"/>
  <c r="G48"/>
  <c r="H38"/>
  <c r="S34"/>
  <c r="Q33"/>
  <c r="Q35" s="1"/>
  <c r="Q141" s="1"/>
  <c r="H33"/>
  <c r="Q108" s="1"/>
  <c r="I56" l="1"/>
  <c r="I55" s="1"/>
  <c r="I39" s="1"/>
  <c r="I38" s="1"/>
  <c r="I33" s="1"/>
  <c r="V37" s="1"/>
  <c r="V40" s="1"/>
  <c r="M135"/>
  <c r="M154" s="1"/>
  <c r="G55"/>
  <c r="L131"/>
  <c r="Q131"/>
  <c r="M132"/>
  <c r="L138"/>
  <c r="L136" s="1"/>
  <c r="M152"/>
  <c r="M150" s="1"/>
  <c r="R132"/>
  <c r="N131"/>
  <c r="S131"/>
  <c r="S132" s="1"/>
  <c r="N153" l="1"/>
  <c r="N150" s="1"/>
  <c r="N145"/>
  <c r="N143" s="1"/>
  <c r="N135" s="1"/>
  <c r="N154" s="1"/>
  <c r="G39"/>
  <c r="L145"/>
  <c r="L143" s="1"/>
  <c r="Q149"/>
  <c r="R149" s="1"/>
  <c r="Q132"/>
  <c r="L151"/>
  <c r="L150" s="1"/>
  <c r="L135"/>
  <c r="L154" l="1"/>
  <c r="G38"/>
  <c r="R33"/>
  <c r="G33" l="1"/>
  <c r="T38"/>
  <c r="P56"/>
  <c r="R35"/>
  <c r="U35" s="1"/>
  <c r="S33"/>
  <c r="S35" s="1"/>
  <c r="T33" l="1"/>
  <c r="T35" s="1"/>
  <c r="Q38"/>
  <c r="T34"/>
</calcChain>
</file>

<file path=xl/sharedStrings.xml><?xml version="1.0" encoding="utf-8"?>
<sst xmlns="http://schemas.openxmlformats.org/spreadsheetml/2006/main" count="542" uniqueCount="343">
  <si>
    <t>УТВЕРЖДАЮ</t>
  </si>
  <si>
    <t>(наименование должности лица, утверждающего документ)</t>
  </si>
  <si>
    <t>(подпись)</t>
  </si>
  <si>
    <t>(расшифровка подписи)</t>
  </si>
  <si>
    <t>"31"  декабря 2020 г.</t>
  </si>
  <si>
    <t xml:space="preserve">ПЛАН
 финансово-хозяйственной деятельности на 2020 г. </t>
  </si>
  <si>
    <t>(на 2020 г. и плановый период 2021 и 2022 годов¹)</t>
  </si>
  <si>
    <t>Коды</t>
  </si>
  <si>
    <t xml:space="preserve"> от «31» декабря 2020 г.²</t>
  </si>
  <si>
    <t>Дата</t>
  </si>
  <si>
    <t>Орган, осуществляющий функции и полномочия учредителя</t>
  </si>
  <si>
    <t>Главное управление образования администрация города Красноярска</t>
  </si>
  <si>
    <t>по Сводному реестру</t>
  </si>
  <si>
    <t>043Ё1497</t>
  </si>
  <si>
    <t>глава по БК</t>
  </si>
  <si>
    <t>912</t>
  </si>
  <si>
    <t>Ё1497</t>
  </si>
  <si>
    <t>ИНН</t>
  </si>
  <si>
    <t>Учреждение:</t>
  </si>
  <si>
    <t>МАОУ  ДО Центр творчества и развития № 1</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</si>
  <si>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</si>
  <si>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</si>
  <si>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</si>
  <si>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</si>
  <si>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</si>
  <si>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</si>
  <si>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10"/>
        <rFont val="Times New Roman"/>
        <family val="1"/>
        <charset val="204"/>
      </rPr>
      <t>3</t>
    </r>
  </si>
  <si>
    <r>
      <t xml:space="preserve">Сумма, руб. (с точностью до двух знаков плосле запятой </t>
    </r>
    <r>
      <rPr>
        <sz val="10"/>
        <rFont val="Calibri"/>
        <family val="2"/>
        <charset val="204"/>
      </rPr>
      <t>–</t>
    </r>
    <r>
      <rPr>
        <sz val="10"/>
        <rFont val="Times New Roman"/>
        <family val="1"/>
        <charset val="204"/>
      </rPr>
      <t xml:space="preserve"> 0,00)</t>
    </r>
  </si>
  <si>
    <t>на 2020 г.</t>
  </si>
  <si>
    <t xml:space="preserve">на 2021 г. </t>
  </si>
  <si>
    <t>на 2022 г</t>
  </si>
  <si>
    <t>за пределами планового периода</t>
  </si>
  <si>
    <t>текущий финансовый год</t>
  </si>
  <si>
    <t>первый год планового периода</t>
  </si>
  <si>
    <t>второй год планового периода</t>
  </si>
  <si>
    <t>субсидии</t>
  </si>
  <si>
    <t>поступления 
от приносящей доход деятельности</t>
  </si>
  <si>
    <r>
      <t xml:space="preserve">Остаток средств на начало текущего финансового года </t>
    </r>
    <r>
      <rPr>
        <vertAlign val="superscript"/>
        <sz val="10"/>
        <rFont val="Times New Roman"/>
        <family val="1"/>
        <charset val="204"/>
      </rPr>
      <t>4</t>
    </r>
  </si>
  <si>
    <t>0001</t>
  </si>
  <si>
    <t>х</t>
  </si>
  <si>
    <t>-</t>
  </si>
  <si>
    <r>
      <t xml:space="preserve">Остаток средств на конец текущего финансового года </t>
    </r>
    <r>
      <rPr>
        <vertAlign val="superscript"/>
        <sz val="10"/>
        <rFont val="Times New Roman"/>
        <family val="1"/>
        <charset val="204"/>
      </rPr>
      <t>4</t>
    </r>
  </si>
  <si>
    <t>0002</t>
  </si>
  <si>
    <t>иные</t>
  </si>
  <si>
    <t>мз</t>
  </si>
  <si>
    <t>проверка остатки</t>
  </si>
  <si>
    <t>Доходы, всего:</t>
  </si>
  <si>
    <t>1000</t>
  </si>
  <si>
    <t>в том числе:
доходы от собственности, всего</t>
  </si>
  <si>
    <t>1100</t>
  </si>
  <si>
    <t>120</t>
  </si>
  <si>
    <t>ацк</t>
  </si>
  <si>
    <t>в том числе: доходы, получаемые в виде арендной либо иной платы за передачу в возмездное пользование муниципального имущества</t>
  </si>
  <si>
    <t>1110</t>
  </si>
  <si>
    <t>остатки</t>
  </si>
  <si>
    <t>доходы в виде процентов по депозитам автономных учреждений в кредитных организациях</t>
  </si>
  <si>
    <t>1120</t>
  </si>
  <si>
    <t>доходы в виде процентов по остаткам средств на счетах автономных учреждений в кредитных организациях</t>
  </si>
  <si>
    <t>1130</t>
  </si>
  <si>
    <t>доходы от оказания услуг, работ, компенсации затрат учреждений, всего</t>
  </si>
  <si>
    <t>1200</t>
  </si>
  <si>
    <t>130</t>
  </si>
  <si>
    <t>в том числе:
субсидии на финансовое обеспечение выполнения муниципального задания</t>
  </si>
  <si>
    <t>1210</t>
  </si>
  <si>
    <t>доходы от оказания услуг, выполнения работ, в рамках установленного муниципального задания</t>
  </si>
  <si>
    <t>1220</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</si>
  <si>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</si>
  <si>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1230</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</si>
  <si>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</si>
  <si>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1240</t>
  </si>
  <si>
    <t>родительская плата</t>
  </si>
  <si>
    <t>1250</t>
  </si>
  <si>
    <t>доходы от штрафов, пеней, иных сумм принудительного изъятия, всего</t>
  </si>
  <si>
    <t>1300</t>
  </si>
  <si>
    <t>140</t>
  </si>
  <si>
    <t>в том числе:</t>
  </si>
  <si>
    <t>1310</t>
  </si>
  <si>
    <t>безвозмездные денежные поступления, всего</t>
  </si>
  <si>
    <t>1400</t>
  </si>
  <si>
    <t>150</t>
  </si>
  <si>
    <t>прочие доходы, всего</t>
  </si>
  <si>
    <t>1500</t>
  </si>
  <si>
    <t>180</t>
  </si>
  <si>
    <t>в том числе: 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</si>
  <si>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</si>
  <si>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</si>
  <si>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</si>
  <si>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</si>
  <si>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</si>
  <si>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10"/>
        <rFont val="Times New Roman"/>
        <family val="1"/>
        <charset val="204"/>
      </rPr>
      <t>5</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</si>
  <si>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</si>
  <si>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</si>
  <si>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</si>
  <si>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</si>
  <si>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</si>
  <si>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</si>
  <si>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</si>
  <si>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</si>
  <si>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</si>
  <si>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</si>
  <si>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</si>
  <si>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в том числе:м стимулирующие выплаты директоров (заведующих), в мес.</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</si>
  <si>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</si>
  <si>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</si>
  <si>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</si>
  <si>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</si>
  <si>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</si>
  <si>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</si>
  <si>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</si>
  <si>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</si>
  <si>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</si>
  <si>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</si>
  <si>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</si>
  <si>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</si>
  <si>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</si>
  <si>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</si>
  <si>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</si>
  <si>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</si>
  <si>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</si>
  <si>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</si>
  <si>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</si>
  <si>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</si>
  <si>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</si>
  <si>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</si>
  <si>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</si>
  <si>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</si>
  <si>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</si>
  <si>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</si>
  <si>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</si>
  <si>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</si>
  <si>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</si>
  <si>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</si>
  <si>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</si>
  <si>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</si>
  <si>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</si>
  <si>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</si>
  <si>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</si>
  <si>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</si>
  <si>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</si>
  <si>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</si>
  <si>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</si>
  <si>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</si>
  <si>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</si>
  <si>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</si>
  <si>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</si>
  <si>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</si>
  <si>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</si>
  <si>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</si>
  <si>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</si>
  <si>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</si>
  <si>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</si>
  <si>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</si>
  <si>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</si>
  <si>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</si>
  <si>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</si>
  <si>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</si>
  <si>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</si>
  <si>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</si>
  <si>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</si>
  <si>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</si>
  <si>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</si>
  <si>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</si>
  <si>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</si>
  <si>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</si>
  <si>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</si>
  <si>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</si>
  <si>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</si>
  <si>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</si>
  <si>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</si>
  <si>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</si>
  <si>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</si>
  <si>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</si>
  <si>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</si>
  <si>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</si>
  <si>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10"/>
        <rFont val="Times New Roman"/>
        <family val="1"/>
        <charset val="204"/>
      </rPr>
      <t>6</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</si>
  <si>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</si>
  <si>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</si>
  <si>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</si>
  <si>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</si>
  <si>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</si>
  <si>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</si>
  <si>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</si>
  <si>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t>
  </si>
  <si>
    <t>2630</t>
  </si>
  <si>
    <t>243</t>
  </si>
  <si>
    <t>квр 243</t>
  </si>
  <si>
    <t>прочую закупку товаров, работ и услуг, всего</t>
  </si>
  <si>
    <t>2640</t>
  </si>
  <si>
    <t>244</t>
  </si>
  <si>
    <t>из них:</t>
  </si>
  <si>
    <t>Услуги связи</t>
  </si>
  <si>
    <t>2641</t>
  </si>
  <si>
    <t>Транспортные услуги</t>
  </si>
  <si>
    <t>2642</t>
  </si>
  <si>
    <t>Коммунальные услуги</t>
  </si>
  <si>
    <t>2643</t>
  </si>
  <si>
    <t>Аренда</t>
  </si>
  <si>
    <t>2644</t>
  </si>
  <si>
    <t>Работы, услуги по содержанию имущества</t>
  </si>
  <si>
    <t>2645</t>
  </si>
  <si>
    <t>Прочие услуги</t>
  </si>
  <si>
    <t>2646</t>
  </si>
  <si>
    <t>Страхование</t>
  </si>
  <si>
    <t>2647</t>
  </si>
  <si>
    <t>Увеличение стоимости основных средств</t>
  </si>
  <si>
    <t>2648</t>
  </si>
  <si>
    <t>Увеличение стоимости материальных запасов</t>
  </si>
  <si>
    <t>2649</t>
  </si>
  <si>
    <t>капитальные вложения в объекты муниципальной собственности, всего</t>
  </si>
  <si>
    <t>2651</t>
  </si>
  <si>
    <t>400</t>
  </si>
  <si>
    <t>в том числе:
приобретение объектов недвижимого имущества муниципальными учреждениями</t>
  </si>
  <si>
    <t>2652</t>
  </si>
  <si>
    <t>406</t>
  </si>
  <si>
    <t>строительство (реконструкция) объектов недвижимого имущества муниципальными учреждениями</t>
  </si>
  <si>
    <t>2653</t>
  </si>
  <si>
    <t>407</t>
  </si>
  <si>
    <r>
      <t xml:space="preserve">Выплаты, уменьшающие доход, всего </t>
    </r>
    <r>
      <rPr>
        <vertAlign val="superscript"/>
        <sz val="10"/>
        <rFont val="Times New Roman"/>
        <family val="1"/>
        <charset val="204"/>
      </rPr>
      <t>7</t>
    </r>
  </si>
  <si>
    <t>3000</t>
  </si>
  <si>
    <t>100</t>
  </si>
  <si>
    <r>
      <t xml:space="preserve">в том числе:
налог на прибыль </t>
    </r>
    <r>
      <rPr>
        <vertAlign val="superscript"/>
        <sz val="10"/>
        <rFont val="Times New Roman"/>
        <family val="1"/>
        <charset val="204"/>
      </rPr>
      <t>7</t>
    </r>
  </si>
  <si>
    <t>3010</t>
  </si>
  <si>
    <r>
      <t xml:space="preserve">налог на добавленную стоимость </t>
    </r>
    <r>
      <rPr>
        <vertAlign val="superscript"/>
        <sz val="10"/>
        <rFont val="Times New Roman"/>
        <family val="1"/>
        <charset val="204"/>
      </rPr>
      <t>7</t>
    </r>
  </si>
  <si>
    <t>3020</t>
  </si>
  <si>
    <r>
      <t xml:space="preserve">прочие налоги, уменьшающие доход </t>
    </r>
    <r>
      <rPr>
        <vertAlign val="superscript"/>
        <sz val="10"/>
        <rFont val="Times New Roman"/>
        <family val="1"/>
        <charset val="204"/>
      </rPr>
      <t>7</t>
    </r>
  </si>
  <si>
    <t>3030</t>
  </si>
  <si>
    <r>
      <t xml:space="preserve">Прочие выплаты, всего </t>
    </r>
    <r>
      <rPr>
        <vertAlign val="superscript"/>
        <sz val="10"/>
        <rFont val="Times New Roman"/>
        <family val="1"/>
        <charset val="204"/>
      </rPr>
      <t>8</t>
    </r>
  </si>
  <si>
    <t>4000</t>
  </si>
  <si>
    <t>из них:
возврат в бюджет средств субсидии</t>
  </si>
  <si>
    <t>4010</t>
  </si>
  <si>
    <t>610</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</si>
  <si>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</si>
  <si>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 xml:space="preserve">Указывается дата подписания Плана, а в случае утверждения Плана уполномоченным лицом учреждения </t>
    </r>
    <r>
      <rPr>
        <sz val="10"/>
        <rFont val="Calibri"/>
        <family val="2"/>
        <charset val="204"/>
      </rPr>
      <t>–</t>
    </r>
    <r>
      <rPr>
        <sz val="10"/>
        <rFont val="Times New Roman"/>
        <family val="1"/>
        <charset val="204"/>
      </rPr>
      <t xml:space="preserve"> дата утверждения Плана.</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</si>
  <si>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В графе 3 отражаются:</t>
    </r>
  </si>
  <si>
    <r>
      <t>_____</t>
    </r>
    <r>
      <rPr>
        <sz val="10"/>
        <rFont val="Times New Roman"/>
        <family val="1"/>
        <charset val="204"/>
      </rPr>
      <t>по строкам 1100</t>
    </r>
    <r>
      <rPr>
        <sz val="10"/>
        <rFont val="Calibri"/>
        <family val="2"/>
        <charset val="204"/>
      </rPr>
      <t>–</t>
    </r>
    <r>
      <rPr>
        <sz val="10"/>
        <rFont val="Times New Roman"/>
        <family val="1"/>
        <charset val="204"/>
      </rPr>
      <t xml:space="preserve">1900 </t>
    </r>
    <r>
      <rPr>
        <sz val="10"/>
        <rFont val="Calibri"/>
        <family val="2"/>
        <charset val="204"/>
      </rPr>
      <t>–</t>
    </r>
    <r>
      <rPr>
        <sz val="10"/>
        <rFont val="Times New Roman"/>
        <family val="1"/>
        <charset val="204"/>
      </rPr>
      <t xml:space="preserve"> коды аналитической группы подвида доходов бюджетов классификации доходов бюджетов;</t>
    </r>
  </si>
  <si>
    <r>
      <t>_____</t>
    </r>
    <r>
      <rPr>
        <sz val="10"/>
        <rFont val="Times New Roman"/>
        <family val="1"/>
        <charset val="204"/>
      </rPr>
      <t>по строкам 1980</t>
    </r>
    <r>
      <rPr>
        <sz val="10"/>
        <rFont val="Calibri"/>
        <family val="2"/>
        <charset val="204"/>
      </rPr>
      <t>–</t>
    </r>
    <r>
      <rPr>
        <sz val="10"/>
        <rFont val="Times New Roman"/>
        <family val="1"/>
        <charset val="204"/>
      </rPr>
      <t xml:space="preserve">1990 </t>
    </r>
    <r>
      <rPr>
        <sz val="10"/>
        <rFont val="Calibri"/>
        <family val="2"/>
        <charset val="204"/>
      </rPr>
      <t>–</t>
    </r>
    <r>
      <rPr>
        <sz val="10"/>
        <rFont val="Times New Roman"/>
        <family val="1"/>
        <charset val="204"/>
      </rPr>
      <t xml:space="preserve">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</si>
  <si>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charset val="204"/>
      </rPr>
      <t>по строкам 2000</t>
    </r>
    <r>
      <rPr>
        <sz val="10"/>
        <rFont val="Calibri"/>
        <family val="2"/>
        <charset val="204"/>
      </rPr>
      <t>–</t>
    </r>
    <r>
      <rPr>
        <sz val="10"/>
        <rFont val="Times New Roman"/>
        <family val="1"/>
        <charset val="204"/>
      </rPr>
      <t xml:space="preserve">2652 </t>
    </r>
    <r>
      <rPr>
        <sz val="10"/>
        <rFont val="Calibri"/>
        <family val="2"/>
        <charset val="204"/>
      </rPr>
      <t>–</t>
    </r>
    <r>
      <rPr>
        <sz val="10"/>
        <rFont val="Times New Roman"/>
        <family val="1"/>
        <charset val="204"/>
      </rPr>
      <t xml:space="preserve"> коды видов расходов бюджетов классификации расходов бюджетов;</t>
    </r>
  </si>
  <si>
    <r>
      <t>_____</t>
    </r>
    <r>
      <rPr>
        <sz val="10"/>
        <rFont val="Times New Roman"/>
        <family val="1"/>
        <charset val="204"/>
      </rPr>
      <t>по строкам 3000</t>
    </r>
    <r>
      <rPr>
        <sz val="10"/>
        <rFont val="Calibri"/>
        <family val="2"/>
        <charset val="204"/>
      </rPr>
      <t>–</t>
    </r>
    <r>
      <rPr>
        <sz val="10"/>
        <rFont val="Times New Roman"/>
        <family val="1"/>
        <charset val="204"/>
      </rPr>
      <t xml:space="preserve">3030 </t>
    </r>
    <r>
      <rPr>
        <sz val="10"/>
        <rFont val="Calibri"/>
        <family val="2"/>
        <charset val="204"/>
      </rPr>
      <t>–</t>
    </r>
    <r>
      <rPr>
        <sz val="10"/>
        <rFont val="Times New Roman"/>
        <family val="1"/>
        <charset val="204"/>
      </rPr>
      <t xml:space="preserve">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</si>
  <si>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charset val="204"/>
      </rPr>
      <t>по строкам 4000</t>
    </r>
    <r>
      <rPr>
        <sz val="10"/>
        <rFont val="Calibri"/>
        <family val="2"/>
        <charset val="204"/>
      </rPr>
      <t>–</t>
    </r>
    <r>
      <rPr>
        <sz val="10"/>
        <rFont val="Times New Roman"/>
        <family val="1"/>
        <charset val="204"/>
      </rPr>
      <t xml:space="preserve">4040 </t>
    </r>
    <r>
      <rPr>
        <sz val="10"/>
        <rFont val="Calibri"/>
        <family val="2"/>
        <charset val="204"/>
      </rPr>
      <t>–</t>
    </r>
    <r>
      <rPr>
        <sz val="10"/>
        <rFont val="Times New Roman"/>
        <family val="1"/>
        <charset val="204"/>
      </rPr>
      <t xml:space="preserve">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</si>
  <si>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10"/>
        <rFont val="Times New Roman"/>
        <family val="1"/>
        <charset val="204"/>
      </rPr>
      <t xml:space="preserve">                4  </t>
    </r>
    <r>
      <rPr>
        <sz val="10"/>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</si>
  <si>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 _ __</t>
    </r>
    <r>
      <rPr>
        <vertAlign val="superscript"/>
        <sz val="10"/>
        <rFont val="Times New Roman"/>
        <family val="1"/>
        <charset val="204"/>
      </rPr>
      <t>5</t>
    </r>
    <r>
      <rPr>
        <sz val="10"/>
        <color indexed="9"/>
        <rFont val="Times New Roman"/>
        <family val="1"/>
        <charset val="204"/>
      </rPr>
      <t>_</t>
    </r>
    <r>
      <rPr>
        <sz val="10"/>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</si>
  <si>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0"/>
        <rFont val="Times New Roman"/>
        <family val="1"/>
        <charset val="204"/>
      </rPr>
      <t xml:space="preserve">                 6   </t>
    </r>
    <r>
      <rPr>
        <sz val="10"/>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</si>
  <si>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10"/>
        <rFont val="Times New Roman"/>
        <family val="1"/>
        <charset val="204"/>
      </rPr>
      <t>7</t>
    </r>
    <r>
      <rPr>
        <sz val="10"/>
        <color indexed="9"/>
        <rFont val="Times New Roman"/>
        <family val="1"/>
        <charset val="204"/>
      </rPr>
      <t>_</t>
    </r>
    <r>
      <rPr>
        <sz val="10"/>
        <rFont val="Times New Roman"/>
        <family val="1"/>
        <charset val="204"/>
      </rPr>
      <t>Показатель отражается со знаком «минус».</t>
    </r>
  </si>
  <si>
    <r>
      <t>_____</t>
    </r>
    <r>
      <rPr>
        <vertAlign val="superscript"/>
        <sz val="10"/>
        <rFont val="Times New Roman"/>
        <family val="1"/>
        <charset val="204"/>
      </rPr>
      <t>8</t>
    </r>
    <r>
      <rPr>
        <sz val="10"/>
        <color indexed="9"/>
        <rFont val="Times New Roman"/>
        <family val="1"/>
        <charset val="204"/>
      </rPr>
      <t>_</t>
    </r>
    <r>
      <rPr>
        <sz val="10"/>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</si>
  <si>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vertAlign val="superscript"/>
        <sz val="15"/>
        <rFont val="Times New Roman"/>
        <family val="1"/>
        <charset val="204"/>
      </rPr>
      <t>9</t>
    </r>
  </si>
  <si>
    <t>№
п/п</t>
  </si>
  <si>
    <t>Коды
строк</t>
  </si>
  <si>
    <t>Год
начала закупки</t>
  </si>
  <si>
    <t>Сумма</t>
  </si>
  <si>
    <t>на 2020 г</t>
  </si>
  <si>
    <t>на 2021 г.</t>
  </si>
  <si>
    <t>на 2022 г.</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</si>
  <si>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</si>
  <si>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</si>
  <si>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</si>
  <si>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</si>
  <si>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</si>
  <si>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</si>
  <si>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</si>
  <si>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</si>
  <si>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</si>
  <si>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</si>
  <si>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</si>
  <si>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</si>
  <si>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Выплаты на закупку товаров, работ, услуг, всего </t>
    </r>
    <r>
      <rPr>
        <vertAlign val="superscript"/>
        <sz val="10"/>
        <rFont val="Times New Roman"/>
        <family val="1"/>
        <charset val="204"/>
      </rPr>
      <t>10</t>
    </r>
  </si>
  <si>
    <t>26000</t>
  </si>
  <si>
    <t>1.1</t>
  </si>
  <si>
    <r>
      <t xml:space="preserve">в том числе:
по контрактам (договорам), заключенным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t>
    </r>
    <r>
      <rPr>
        <sz val="10"/>
        <rFont val="Calibri"/>
        <family val="2"/>
        <charset val="204"/>
      </rPr>
      <t>–</t>
    </r>
    <r>
      <rPr>
        <sz val="10"/>
        <rFont val="Times New Roman"/>
        <family val="1"/>
        <charset val="204"/>
      </rPr>
      <t xml:space="preserve"> Федеральный закон № 44-ФЗ) 
и Федерального закона от 18.07.2011 № 223-ФЗ «О закупках товаров, работ, услуг отдельными видами юридических лиц» (далее </t>
    </r>
    <r>
      <rPr>
        <sz val="10"/>
        <rFont val="Calibri"/>
        <family val="2"/>
        <charset val="204"/>
      </rPr>
      <t>–</t>
    </r>
    <r>
      <rPr>
        <sz val="10"/>
        <rFont val="Times New Roman"/>
        <family val="1"/>
        <charset val="204"/>
      </rPr>
      <t xml:space="preserve"> Федеральный закон № 223-ФЗ)</t>
    </r>
    <r>
      <rPr>
        <vertAlign val="superscript"/>
        <sz val="10"/>
        <rFont val="Times New Roman"/>
        <family val="1"/>
        <charset val="204"/>
      </rPr>
      <t>11</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</si>
  <si>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</si>
  <si>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</si>
  <si>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charset val="204"/>
      </rPr>
      <t>11</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</si>
  <si>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</si>
  <si>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</si>
  <si>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charset val="204"/>
      </rPr>
      <t>12</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</si>
  <si>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</si>
  <si>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</si>
  <si>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charset val="204"/>
      </rPr>
      <t>12</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</si>
  <si>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</si>
  <si>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</si>
  <si>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</si>
  <si>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</si>
  <si>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</si>
  <si>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</si>
  <si>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</si>
  <si>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</si>
  <si>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10"/>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</si>
  <si>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</si>
  <si>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</si>
  <si>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</si>
  <si>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</si>
  <si>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</si>
  <si>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</si>
  <si>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</si>
  <si>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</si>
  <si>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</si>
  <si>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10"/>
        <rFont val="Times New Roman"/>
        <family val="1"/>
        <charset val="204"/>
      </rPr>
      <t>14</t>
    </r>
  </si>
  <si>
    <t>26430</t>
  </si>
  <si>
    <t>1.4.4</t>
  </si>
  <si>
    <t>за счет прочих источников финансового обеспечения</t>
  </si>
  <si>
    <t>26450</t>
  </si>
  <si>
    <t>1.4.4.1</t>
  </si>
  <si>
    <t>26451</t>
  </si>
  <si>
    <t>1.4.4.2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</si>
  <si>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</si>
  <si>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</si>
  <si>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0"/>
        <rFont val="Times New Roman"/>
        <family val="1"/>
        <charset val="204"/>
      </rPr>
      <t>15</t>
    </r>
  </si>
  <si>
    <t>26500</t>
  </si>
  <si>
    <t>в том числе по году начала закупки:</t>
  </si>
  <si>
    <t>26510</t>
  </si>
  <si>
    <t>2020 г.</t>
  </si>
  <si>
    <t>26520</t>
  </si>
  <si>
    <t>2021 г.</t>
  </si>
  <si>
    <t>26530</t>
  </si>
  <si>
    <t>2022 г.</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</si>
  <si>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</si>
  <si>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</si>
  <si>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</si>
  <si>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26620</t>
  </si>
  <si>
    <t>26630</t>
  </si>
  <si>
    <t>Наблюдательный совет МАДОУ № 112</t>
  </si>
  <si>
    <t>_______________</t>
  </si>
  <si>
    <t>Исполнитель</t>
  </si>
  <si>
    <t>Заместитель руководителя группы</t>
  </si>
  <si>
    <t>Пименова А.Е.</t>
  </si>
  <si>
    <t>8 (391) 267-48-22</t>
  </si>
  <si>
    <t>(должность)</t>
  </si>
  <si>
    <t>(фамилия, инициалы)</t>
  </si>
  <si>
    <t>(телефон)</t>
  </si>
  <si>
    <t>«30»</t>
  </si>
  <si>
    <t>сентября</t>
  </si>
  <si>
    <t>СОГЛАСОВАНО</t>
  </si>
  <si>
    <t>Заместитель руководителя главного управления образования администрации города Красноярска</t>
  </si>
  <si>
    <t>(наименование должности уполномоченного лица органа-учредителя)</t>
  </si>
  <si>
    <t>М.А. Аксенова</t>
  </si>
  <si>
    <t>«31»</t>
  </si>
  <si>
    <t>декабря</t>
  </si>
  <si>
    <r>
      <t>_____</t>
    </r>
    <r>
      <rPr>
        <vertAlign val="superscript"/>
        <sz val="10"/>
        <rFont val="Times New Roman"/>
        <family val="1"/>
        <charset val="204"/>
      </rPr>
      <t>9</t>
    </r>
    <r>
      <rPr>
        <sz val="10"/>
        <rFont val="Times New Roman"/>
        <family val="1"/>
        <charset val="204"/>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</si>
  <si>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10"/>
        <rFont val="Times New Roman"/>
        <family val="1"/>
        <charset val="204"/>
      </rPr>
      <t>10</t>
    </r>
    <r>
      <rPr>
        <sz val="10"/>
        <rFont val="Times New Roman"/>
        <family val="1"/>
        <charset val="204"/>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</si>
  <si>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10"/>
        <rFont val="Times New Roman"/>
        <family val="1"/>
        <charset val="204"/>
      </rPr>
      <t>11</t>
    </r>
    <r>
      <rPr>
        <sz val="10"/>
        <rFont val="Times New Roman"/>
        <family val="1"/>
        <charset val="204"/>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</si>
  <si>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10"/>
        <rFont val="Times New Roman"/>
        <family val="1"/>
        <charset val="204"/>
      </rPr>
      <t>12</t>
    </r>
    <r>
      <rPr>
        <sz val="10"/>
        <rFont val="Times New Roman"/>
        <family val="1"/>
        <charset val="204"/>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</si>
  <si>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10"/>
        <rFont val="Times New Roman"/>
        <family val="1"/>
        <charset val="204"/>
      </rPr>
      <t>13</t>
    </r>
    <r>
      <rPr>
        <sz val="10"/>
        <rFont val="Times New Roman"/>
        <family val="1"/>
        <charset val="204"/>
      </rPr>
      <t>_Государственным (муниципальным) бюджетным учреждением показатель не формируется.</t>
    </r>
  </si>
  <si>
    <r>
      <t>_____</t>
    </r>
    <r>
      <rPr>
        <vertAlign val="superscript"/>
        <sz val="10"/>
        <rFont val="Times New Roman"/>
        <family val="1"/>
        <charset val="204"/>
      </rPr>
      <t>14</t>
    </r>
    <r>
      <rPr>
        <sz val="10"/>
        <rFont val="Times New Roman"/>
        <family val="1"/>
        <charset val="204"/>
      </rPr>
      <t>_Указывается сумма закупок товаров, работ, услуг, осуществляемых в соответствии с Федеральным законом № 44-ФЗ.</t>
    </r>
  </si>
  <si>
    <r>
      <t>_____</t>
    </r>
    <r>
      <rPr>
        <vertAlign val="superscript"/>
        <sz val="10"/>
        <rFont val="Times New Roman"/>
        <family val="1"/>
        <charset val="204"/>
      </rPr>
      <t>15</t>
    </r>
    <r>
      <rPr>
        <sz val="10"/>
        <rFont val="Times New Roman"/>
        <family val="1"/>
        <charset val="204"/>
      </rPr>
      <t xml:space="preserve">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t>
    </r>
    <r>
      <rPr>
        <sz val="10"/>
        <rFont val="Symbol"/>
        <family val="1"/>
        <charset val="2"/>
      </rPr>
      <t>-</t>
    </r>
    <r>
      <rPr>
        <sz val="10"/>
        <rFont val="Times New Roman"/>
        <family val="1"/>
        <charset val="204"/>
      </rPr>
      <t xml:space="preserve"> не менее показателя строки 26430 по соответствующей графе.</t>
    </r>
  </si>
</sst>
</file>

<file path=xl/styles.xml><?xml version="1.0" encoding="utf-8"?>
<styleSheet xmlns="http://schemas.openxmlformats.org/spreadsheetml/2006/main">
  <fonts count="16">
    <font>
      <sz val="11"/>
      <color theme="1"/>
      <name val="Calibri"/>
      <family val="2"/>
      <charset val="204"/>
      <scheme val="minor"/>
    </font>
    <font>
      <sz val="14"/>
      <name val="Times New Roman"/>
      <family val="1"/>
      <charset val="204"/>
    </font>
    <font>
      <sz val="12"/>
      <name val="Times New Roman"/>
      <family val="1"/>
      <charset val="204"/>
    </font>
    <font>
      <sz val="10"/>
      <name val="Times New Roman"/>
      <family val="1"/>
      <charset val="204"/>
    </font>
    <font>
      <sz val="12"/>
      <color theme="1"/>
      <name val="Times New Roman"/>
      <family val="1"/>
      <charset val="204"/>
    </font>
    <font>
      <vertAlign val="superscript"/>
      <sz val="10"/>
      <name val="Times New Roman"/>
      <family val="1"/>
      <charset val="204"/>
    </font>
    <font>
      <sz val="10"/>
      <name val="Calibri"/>
      <family val="2"/>
      <charset val="204"/>
    </font>
    <font>
      <b/>
      <sz val="8"/>
      <name val="Arial Cyr"/>
    </font>
    <font>
      <sz val="10"/>
      <color indexed="9"/>
      <name val="Times New Roman"/>
      <family val="1"/>
      <charset val="204"/>
    </font>
    <font>
      <sz val="15"/>
      <name val="Times New Roman"/>
      <family val="1"/>
      <charset val="204"/>
    </font>
    <font>
      <vertAlign val="superscript"/>
      <sz val="15"/>
      <name val="Times New Roman"/>
      <family val="1"/>
      <charset val="204"/>
    </font>
    <font>
      <sz val="8"/>
      <name val="Times New Roman"/>
      <family val="1"/>
      <charset val="204"/>
    </font>
    <font>
      <b/>
      <sz val="10"/>
      <name val="Times New Roman"/>
      <family val="1"/>
      <charset val="204"/>
    </font>
    <font>
      <sz val="11"/>
      <name val="Times New Roman"/>
      <family val="1"/>
      <charset val="204"/>
    </font>
    <font>
      <u/>
      <sz val="15"/>
      <name val="Times New Roman"/>
      <family val="1"/>
      <charset val="204"/>
    </font>
    <font>
      <sz val="10"/>
      <name val="Symbol"/>
      <family val="1"/>
      <charset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style="thin">
        <color indexed="64"/>
      </bottom>
      <diagonal/>
    </border>
    <border>
      <left/>
      <right style="mediumDashDotDot">
        <color indexed="64"/>
      </right>
      <top/>
      <bottom style="thin">
        <color indexed="64"/>
      </bottom>
      <diagonal/>
    </border>
    <border>
      <left style="mediumDashDotDot">
        <color indexed="64"/>
      </left>
      <right/>
      <top style="thin">
        <color indexed="64"/>
      </top>
      <bottom/>
      <diagonal/>
    </border>
    <border>
      <left/>
      <right style="mediumDashDotDot">
        <color indexed="64"/>
      </right>
      <top style="thin">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s>
  <cellStyleXfs count="1">
    <xf numFmtId="0" fontId="0" fillId="0" borderId="0"/>
  </cellStyleXfs>
  <cellXfs count="103">
    <xf numFmtId="0" fontId="0" fillId="0" borderId="0" xfId="0"/>
    <xf numFmtId="0" fontId="1"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1" xfId="0" applyNumberFormat="1" applyFont="1" applyFill="1" applyBorder="1" applyAlignment="1"/>
    <xf numFmtId="0" fontId="2" fillId="0" borderId="0" xfId="0" applyNumberFormat="1" applyFont="1" applyFill="1" applyBorder="1" applyAlignment="1"/>
    <xf numFmtId="0" fontId="2" fillId="0" borderId="1" xfId="0" applyNumberFormat="1" applyFont="1" applyFill="1" applyBorder="1" applyAlignment="1">
      <alignment horizontal="left"/>
    </xf>
    <xf numFmtId="0" fontId="3" fillId="0" borderId="0" xfId="0" applyNumberFormat="1" applyFont="1" applyFill="1" applyBorder="1" applyAlignment="1">
      <alignment horizontal="left"/>
    </xf>
    <xf numFmtId="0" fontId="1" fillId="0" borderId="0" xfId="0" applyNumberFormat="1" applyFont="1" applyFill="1" applyBorder="1" applyAlignment="1"/>
    <xf numFmtId="0" fontId="1" fillId="0" borderId="1" xfId="0" applyNumberFormat="1" applyFont="1" applyFill="1" applyBorder="1" applyAlignment="1">
      <alignment horizontal="center"/>
    </xf>
    <xf numFmtId="0" fontId="1" fillId="0" borderId="2" xfId="0" applyNumberFormat="1" applyFont="1" applyFill="1" applyBorder="1" applyAlignment="1">
      <alignment horizontal="center" wrapText="1"/>
    </xf>
    <xf numFmtId="0" fontId="3" fillId="0" borderId="0" xfId="0" applyNumberFormat="1" applyFont="1" applyFill="1" applyBorder="1" applyAlignment="1">
      <alignment horizontal="center"/>
    </xf>
    <xf numFmtId="0" fontId="1" fillId="0" borderId="3" xfId="0" applyNumberFormat="1" applyFont="1" applyFill="1" applyBorder="1" applyAlignment="1">
      <alignment horizontal="center"/>
    </xf>
    <xf numFmtId="0" fontId="1" fillId="0" borderId="0" xfId="0" applyNumberFormat="1" applyFont="1" applyFill="1" applyBorder="1" applyAlignment="1">
      <alignment wrapText="1"/>
    </xf>
    <xf numFmtId="0" fontId="1" fillId="0" borderId="0" xfId="0" applyNumberFormat="1" applyFont="1" applyFill="1" applyBorder="1" applyAlignment="1">
      <alignment horizontal="center" wrapText="1"/>
    </xf>
    <xf numFmtId="0" fontId="1" fillId="0" borderId="0" xfId="0" applyNumberFormat="1" applyFont="1" applyFill="1" applyBorder="1" applyAlignment="1">
      <alignment horizontal="right"/>
    </xf>
    <xf numFmtId="14" fontId="1" fillId="0" borderId="4" xfId="0" applyNumberFormat="1" applyFont="1" applyFill="1" applyBorder="1" applyAlignment="1">
      <alignment horizontal="left"/>
    </xf>
    <xf numFmtId="0" fontId="3" fillId="0" borderId="0" xfId="0" applyNumberFormat="1" applyFont="1" applyFill="1" applyBorder="1" applyAlignment="1">
      <alignment horizontal="right"/>
    </xf>
    <xf numFmtId="0" fontId="1" fillId="0" borderId="0" xfId="0" applyNumberFormat="1" applyFont="1" applyFill="1" applyBorder="1" applyAlignment="1">
      <alignment horizontal="left" wrapText="1"/>
    </xf>
    <xf numFmtId="0" fontId="4" fillId="0" borderId="4" xfId="0" applyFont="1" applyBorder="1" applyAlignment="1">
      <alignment horizontal="center"/>
    </xf>
    <xf numFmtId="0" fontId="2" fillId="0" borderId="4" xfId="0" applyNumberFormat="1" applyFont="1" applyFill="1" applyBorder="1" applyAlignment="1">
      <alignment horizontal="center"/>
    </xf>
    <xf numFmtId="0" fontId="4" fillId="0" borderId="4" xfId="0" applyFont="1" applyBorder="1" applyAlignment="1">
      <alignment horizontal="center" wrapText="1"/>
    </xf>
    <xf numFmtId="0" fontId="1" fillId="0" borderId="4" xfId="0" applyNumberFormat="1" applyFont="1" applyFill="1" applyBorder="1" applyAlignment="1">
      <alignment horizontal="left"/>
    </xf>
    <xf numFmtId="0" fontId="3" fillId="0" borderId="0" xfId="0" applyNumberFormat="1" applyFont="1" applyFill="1" applyBorder="1" applyAlignment="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4" xfId="0" applyNumberFormat="1" applyFont="1" applyFill="1" applyBorder="1" applyAlignment="1">
      <alignment horizontal="center" vertical="center"/>
    </xf>
    <xf numFmtId="0" fontId="3" fillId="0" borderId="4" xfId="0" applyNumberFormat="1" applyFont="1" applyFill="1" applyBorder="1" applyAlignment="1">
      <alignment horizontal="center" wrapText="1"/>
    </xf>
    <xf numFmtId="0" fontId="3" fillId="0" borderId="4" xfId="0" applyNumberFormat="1" applyFont="1" applyFill="1" applyBorder="1" applyAlignment="1">
      <alignment horizontal="center"/>
    </xf>
    <xf numFmtId="0" fontId="3"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center" wrapText="1"/>
    </xf>
    <xf numFmtId="0" fontId="3" fillId="0" borderId="4" xfId="0" applyNumberFormat="1" applyFont="1" applyFill="1" applyBorder="1" applyAlignment="1">
      <alignment horizontal="center"/>
    </xf>
    <xf numFmtId="0" fontId="3" fillId="0" borderId="4" xfId="0" applyNumberFormat="1" applyFont="1" applyFill="1" applyBorder="1" applyAlignment="1">
      <alignment horizontal="left"/>
    </xf>
    <xf numFmtId="4" fontId="3" fillId="0" borderId="4" xfId="0" applyNumberFormat="1" applyFont="1" applyFill="1" applyBorder="1" applyAlignment="1">
      <alignment horizontal="left"/>
    </xf>
    <xf numFmtId="0" fontId="3" fillId="0" borderId="4" xfId="0" applyNumberFormat="1" applyFont="1" applyFill="1" applyBorder="1" applyAlignment="1">
      <alignment horizontal="left"/>
    </xf>
    <xf numFmtId="4" fontId="3" fillId="0" borderId="4" xfId="0" applyNumberFormat="1" applyFont="1" applyFill="1" applyBorder="1" applyAlignment="1">
      <alignment horizontal="center"/>
    </xf>
    <xf numFmtId="4" fontId="3" fillId="0" borderId="0" xfId="0" applyNumberFormat="1" applyFont="1" applyFill="1" applyBorder="1" applyAlignment="1">
      <alignment horizontal="left"/>
    </xf>
    <xf numFmtId="0" fontId="3" fillId="0" borderId="4" xfId="0" applyNumberFormat="1" applyFont="1" applyFill="1" applyBorder="1" applyAlignment="1">
      <alignment horizontal="left" wrapText="1"/>
    </xf>
    <xf numFmtId="4" fontId="7" fillId="0" borderId="4" xfId="0" applyNumberFormat="1" applyFont="1" applyFill="1" applyBorder="1" applyAlignment="1" applyProtection="1">
      <alignment horizontal="right" vertical="center" wrapText="1"/>
    </xf>
    <xf numFmtId="4" fontId="3" fillId="0" borderId="0" xfId="0" applyNumberFormat="1" applyFont="1" applyFill="1" applyBorder="1" applyAlignment="1">
      <alignment horizontal="center"/>
    </xf>
    <xf numFmtId="3" fontId="3" fillId="0" borderId="0" xfId="0" applyNumberFormat="1" applyFont="1" applyFill="1" applyBorder="1" applyAlignment="1">
      <alignment horizontal="left"/>
    </xf>
    <xf numFmtId="0" fontId="3" fillId="0" borderId="4" xfId="0" applyNumberFormat="1" applyFont="1" applyFill="1" applyBorder="1" applyAlignment="1"/>
    <xf numFmtId="0" fontId="3" fillId="0" borderId="0" xfId="0" applyNumberFormat="1" applyFont="1" applyFill="1" applyBorder="1" applyAlignment="1">
      <alignment horizontal="left" wrapText="1"/>
    </xf>
    <xf numFmtId="0" fontId="9" fillId="0" borderId="0" xfId="0" applyNumberFormat="1" applyFont="1" applyFill="1" applyBorder="1" applyAlignment="1">
      <alignment horizontal="center" wrapText="1"/>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3" fillId="0" borderId="0" xfId="0" applyNumberFormat="1" applyFont="1" applyFill="1" applyBorder="1" applyAlignment="1">
      <alignment horizontal="left" wrapText="1"/>
    </xf>
    <xf numFmtId="0" fontId="3" fillId="0" borderId="4"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49" fontId="3" fillId="0" borderId="4"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49" fontId="3" fillId="0" borderId="4" xfId="0" applyNumberFormat="1" applyFont="1" applyFill="1" applyBorder="1" applyAlignment="1">
      <alignment wrapText="1"/>
    </xf>
    <xf numFmtId="0" fontId="3" fillId="0" borderId="4" xfId="0" applyNumberFormat="1" applyFont="1" applyFill="1" applyBorder="1" applyAlignment="1">
      <alignment horizontal="left" vertical="top" wrapText="1"/>
    </xf>
    <xf numFmtId="4" fontId="3" fillId="0" borderId="4" xfId="0" applyNumberFormat="1" applyFont="1" applyFill="1" applyBorder="1" applyAlignment="1">
      <alignment horizontal="center" wrapText="1"/>
    </xf>
    <xf numFmtId="0" fontId="3" fillId="0" borderId="4" xfId="0" applyNumberFormat="1" applyFont="1" applyBorder="1" applyAlignment="1">
      <alignment horizontal="center" wrapText="1"/>
    </xf>
    <xf numFmtId="4" fontId="11" fillId="0" borderId="0" xfId="0" applyNumberFormat="1" applyFont="1" applyFill="1" applyBorder="1" applyAlignment="1">
      <alignment horizontal="left"/>
    </xf>
    <xf numFmtId="4" fontId="3" fillId="0" borderId="4" xfId="0" applyNumberFormat="1" applyFont="1" applyBorder="1" applyAlignment="1">
      <alignment horizontal="center" wrapText="1"/>
    </xf>
    <xf numFmtId="4" fontId="12" fillId="0" borderId="4" xfId="0" applyNumberFormat="1" applyFont="1" applyFill="1" applyBorder="1" applyAlignment="1">
      <alignment horizontal="center" wrapText="1"/>
    </xf>
    <xf numFmtId="49" fontId="3" fillId="0" borderId="0" xfId="0" applyNumberFormat="1" applyFont="1" applyFill="1" applyBorder="1" applyAlignment="1">
      <alignment wrapText="1"/>
    </xf>
    <xf numFmtId="0" fontId="3"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wrapText="1"/>
    </xf>
    <xf numFmtId="4" fontId="3" fillId="0" borderId="0" xfId="0" applyNumberFormat="1" applyFont="1" applyFill="1" applyBorder="1" applyAlignment="1">
      <alignment horizontal="center" wrapText="1"/>
    </xf>
    <xf numFmtId="0" fontId="3" fillId="0" borderId="0" xfId="0" applyNumberFormat="1" applyFont="1" applyFill="1" applyBorder="1" applyAlignment="1">
      <alignment horizontal="center" wrapText="1"/>
    </xf>
    <xf numFmtId="49" fontId="3" fillId="0" borderId="0" xfId="0" applyNumberFormat="1" applyFont="1" applyFill="1" applyBorder="1" applyAlignment="1">
      <alignment vertical="top" wrapText="1"/>
    </xf>
    <xf numFmtId="49" fontId="3" fillId="0" borderId="0" xfId="0" applyNumberFormat="1" applyFont="1" applyFill="1" applyBorder="1" applyAlignment="1">
      <alignment horizontal="center" vertical="top" wrapText="1"/>
    </xf>
    <xf numFmtId="0" fontId="2" fillId="0" borderId="0" xfId="0" applyNumberFormat="1" applyFont="1" applyFill="1" applyBorder="1" applyAlignment="1">
      <alignment horizontal="center" wrapText="1"/>
    </xf>
    <xf numFmtId="0" fontId="2" fillId="0" borderId="0" xfId="0" applyNumberFormat="1" applyFont="1" applyFill="1" applyBorder="1" applyAlignment="1">
      <alignment wrapText="1"/>
    </xf>
    <xf numFmtId="0" fontId="2" fillId="0" borderId="0" xfId="0" applyNumberFormat="1" applyFont="1" applyFill="1" applyBorder="1" applyAlignment="1">
      <alignment horizontal="center" wrapText="1"/>
    </xf>
    <xf numFmtId="0" fontId="2" fillId="0" borderId="0" xfId="0" applyNumberFormat="1" applyFont="1" applyFill="1" applyBorder="1" applyAlignment="1">
      <alignment horizontal="center" vertical="top" wrapText="1"/>
    </xf>
    <xf numFmtId="0" fontId="13" fillId="0" borderId="0" xfId="0" applyNumberFormat="1" applyFont="1" applyFill="1" applyBorder="1" applyAlignment="1">
      <alignment vertical="top" wrapText="1"/>
    </xf>
    <xf numFmtId="0" fontId="13" fillId="0" borderId="0" xfId="0" applyNumberFormat="1" applyFont="1" applyFill="1" applyBorder="1" applyAlignment="1">
      <alignment horizontal="center" vertical="top" wrapText="1"/>
    </xf>
    <xf numFmtId="0" fontId="13" fillId="0" borderId="0" xfId="0" applyNumberFormat="1" applyFont="1" applyFill="1" applyBorder="1" applyAlignment="1">
      <alignment wrapText="1"/>
    </xf>
    <xf numFmtId="0" fontId="13" fillId="0" borderId="0" xfId="0" applyNumberFormat="1" applyFont="1" applyFill="1" applyBorder="1" applyAlignment="1">
      <alignment horizontal="center" wrapText="1"/>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vertical="top" wrapText="1"/>
    </xf>
    <xf numFmtId="0" fontId="2" fillId="0" borderId="0" xfId="0" applyNumberFormat="1" applyFont="1" applyFill="1" applyBorder="1" applyAlignment="1">
      <alignment horizontal="right" wrapText="1"/>
    </xf>
    <xf numFmtId="49" fontId="9" fillId="0" borderId="0" xfId="0" applyNumberFormat="1" applyFont="1" applyFill="1" applyBorder="1" applyAlignment="1">
      <alignment horizontal="center" wrapText="1"/>
    </xf>
    <xf numFmtId="49" fontId="14" fillId="0" borderId="0" xfId="0" applyNumberFormat="1" applyFont="1" applyFill="1" applyBorder="1" applyAlignment="1">
      <alignment horizontal="center" wrapText="1"/>
    </xf>
    <xf numFmtId="49" fontId="14" fillId="0" borderId="0" xfId="0" applyNumberFormat="1" applyFont="1" applyFill="1" applyBorder="1" applyAlignment="1">
      <alignment horizontal="left" wrapText="1"/>
    </xf>
    <xf numFmtId="0" fontId="9" fillId="0" borderId="0" xfId="0" applyNumberFormat="1" applyFont="1" applyFill="1" applyBorder="1" applyAlignment="1">
      <alignment horizontal="left" wrapText="1"/>
    </xf>
    <xf numFmtId="0" fontId="9" fillId="0" borderId="5"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top" wrapText="1"/>
    </xf>
    <xf numFmtId="0" fontId="9" fillId="0" borderId="1" xfId="0" applyNumberFormat="1" applyFont="1" applyFill="1" applyBorder="1" applyAlignment="1">
      <alignment horizontal="center" vertical="top" wrapText="1"/>
    </xf>
    <xf numFmtId="0" fontId="9" fillId="0" borderId="9" xfId="0" applyNumberFormat="1" applyFont="1" applyFill="1" applyBorder="1" applyAlignment="1">
      <alignment horizontal="center" vertical="top" wrapText="1"/>
    </xf>
    <xf numFmtId="0" fontId="2" fillId="0" borderId="0" xfId="0" applyNumberFormat="1" applyFont="1" applyFill="1" applyBorder="1" applyAlignment="1">
      <alignment vertical="top" wrapText="1"/>
    </xf>
    <xf numFmtId="0" fontId="2" fillId="0" borderId="10"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1" xfId="0" applyNumberFormat="1" applyFont="1" applyFill="1" applyBorder="1" applyAlignment="1">
      <alignment horizontal="center" wrapText="1"/>
    </xf>
    <xf numFmtId="0" fontId="2" fillId="0" borderId="9" xfId="0" applyNumberFormat="1" applyFont="1" applyFill="1" applyBorder="1" applyAlignment="1">
      <alignment horizontal="center" wrapText="1"/>
    </xf>
    <xf numFmtId="0" fontId="2" fillId="0" borderId="0" xfId="0" applyNumberFormat="1" applyFont="1" applyFill="1" applyBorder="1" applyAlignment="1">
      <alignment horizontal="left" wrapText="1"/>
    </xf>
    <xf numFmtId="0" fontId="3" fillId="0" borderId="0" xfId="0" applyNumberFormat="1" applyFont="1" applyFill="1" applyBorder="1" applyAlignment="1">
      <alignment wrapText="1"/>
    </xf>
    <xf numFmtId="49" fontId="9" fillId="0" borderId="12" xfId="0" applyNumberFormat="1" applyFont="1" applyFill="1" applyBorder="1" applyAlignment="1">
      <alignment horizontal="center" wrapText="1"/>
    </xf>
    <xf numFmtId="0" fontId="3" fillId="0" borderId="13" xfId="0" applyNumberFormat="1" applyFont="1" applyFill="1" applyBorder="1" applyAlignment="1">
      <alignment horizontal="left" wrapText="1"/>
    </xf>
    <xf numFmtId="0" fontId="3" fillId="0" borderId="14" xfId="0" applyNumberFormat="1" applyFont="1" applyFill="1" applyBorder="1" applyAlignment="1">
      <alignment horizontal="center" wrapText="1"/>
    </xf>
    <xf numFmtId="0" fontId="3" fillId="0" borderId="15" xfId="0" applyNumberFormat="1" applyFont="1" applyFill="1" applyBorder="1" applyAlignment="1">
      <alignment horizontal="center" wrapText="1"/>
    </xf>
    <xf numFmtId="0" fontId="3" fillId="0" borderId="16" xfId="0" applyNumberFormat="1" applyFont="1" applyFill="1" applyBorder="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R178"/>
  <sheetViews>
    <sheetView tabSelected="1" view="pageBreakPreview" topLeftCell="A111" zoomScale="82" zoomScaleSheetLayoutView="82" workbookViewId="0">
      <selection activeCell="M134" sqref="M134"/>
    </sheetView>
  </sheetViews>
  <sheetFormatPr defaultColWidth="12.5703125" defaultRowHeight="11.25"/>
  <cols>
    <col min="1" max="6" width="12.5703125" style="45"/>
    <col min="7" max="8" width="19.7109375" style="45" customWidth="1"/>
    <col min="9" max="9" width="15.140625" style="45" customWidth="1"/>
    <col min="10" max="10" width="14.7109375" style="45" customWidth="1"/>
    <col min="11" max="11" width="19.42578125" style="45" customWidth="1"/>
    <col min="12" max="12" width="13.5703125" style="45" bestFit="1" customWidth="1"/>
    <col min="13" max="13" width="14.42578125" style="45" customWidth="1"/>
    <col min="14" max="14" width="14.140625" style="45" customWidth="1"/>
    <col min="15" max="15" width="13.140625" style="45" bestFit="1" customWidth="1"/>
    <col min="16" max="16" width="13.5703125" style="45" bestFit="1" customWidth="1"/>
    <col min="17" max="17" width="13.140625" style="45" bestFit="1" customWidth="1"/>
    <col min="18" max="19" width="13.5703125" style="45" bestFit="1" customWidth="1"/>
    <col min="20" max="20" width="13.5703125" style="46" bestFit="1" customWidth="1"/>
    <col min="21" max="21" width="15.7109375" style="45" customWidth="1"/>
    <col min="22" max="23" width="13.42578125" style="45" bestFit="1" customWidth="1"/>
    <col min="24" max="16384" width="12.5703125" style="45"/>
  </cols>
  <sheetData>
    <row r="1" spans="1:174" s="8" customFormat="1" ht="18.75">
      <c r="A1" s="1"/>
      <c r="B1" s="1"/>
      <c r="C1" s="1"/>
      <c r="D1" s="1"/>
      <c r="E1" s="1"/>
      <c r="F1" s="1"/>
      <c r="G1" s="1"/>
      <c r="H1" s="1"/>
      <c r="I1" s="1"/>
      <c r="J1" s="2" t="s">
        <v>0</v>
      </c>
      <c r="K1" s="2"/>
      <c r="L1" s="2"/>
      <c r="M1" s="2"/>
      <c r="N1" s="2"/>
      <c r="O1" s="2"/>
      <c r="P1" s="3"/>
      <c r="Q1" s="3"/>
      <c r="R1" s="3"/>
      <c r="S1" s="3"/>
      <c r="T1" s="4" t="s">
        <v>0</v>
      </c>
      <c r="U1" s="4"/>
      <c r="V1" s="4"/>
      <c r="W1" s="4"/>
      <c r="X1" s="4"/>
      <c r="Y1" s="4"/>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6"/>
      <c r="EJ1" s="6"/>
      <c r="EK1" s="7"/>
      <c r="EL1" s="7"/>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row>
    <row r="2" spans="1:174" s="8" customFormat="1" ht="12" customHeight="1">
      <c r="A2" s="1"/>
      <c r="B2" s="1"/>
      <c r="C2" s="1"/>
      <c r="D2" s="1"/>
      <c r="E2" s="1"/>
      <c r="F2" s="9"/>
      <c r="G2" s="9"/>
      <c r="H2" s="9"/>
      <c r="I2" s="9"/>
      <c r="J2" s="10"/>
      <c r="K2" s="10"/>
      <c r="L2" s="10"/>
      <c r="M2" s="10"/>
      <c r="N2" s="10"/>
      <c r="O2" s="10"/>
      <c r="S2" s="3"/>
      <c r="T2" s="4"/>
      <c r="U2" s="4"/>
      <c r="V2" s="4"/>
      <c r="W2" s="4"/>
      <c r="X2" s="4"/>
      <c r="Y2" s="4"/>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6"/>
      <c r="EJ2" s="6"/>
      <c r="EK2" s="7"/>
      <c r="EL2" s="7"/>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row>
    <row r="3" spans="1:174" s="8" customFormat="1" ht="20.25" customHeight="1">
      <c r="A3" s="1"/>
      <c r="B3" s="1"/>
      <c r="C3" s="1"/>
      <c r="D3" s="1"/>
      <c r="E3" s="1"/>
      <c r="F3" s="1"/>
      <c r="G3" s="1"/>
      <c r="H3" s="1"/>
      <c r="I3" s="1"/>
      <c r="J3" s="11" t="s">
        <v>1</v>
      </c>
      <c r="K3" s="11"/>
      <c r="L3" s="11"/>
      <c r="M3" s="11"/>
      <c r="N3" s="11"/>
      <c r="O3" s="11"/>
    </row>
    <row r="4" spans="1:174" s="8" customFormat="1" ht="18.75">
      <c r="A4" s="1"/>
      <c r="B4" s="1"/>
      <c r="C4" s="1"/>
      <c r="D4" s="1"/>
      <c r="E4" s="1"/>
      <c r="F4" s="1"/>
      <c r="G4" s="1"/>
      <c r="H4" s="1"/>
      <c r="I4" s="1"/>
      <c r="J4" s="1"/>
      <c r="K4" s="1"/>
      <c r="L4" s="1"/>
      <c r="M4" s="1"/>
      <c r="N4" s="1"/>
      <c r="O4" s="1"/>
    </row>
    <row r="5" spans="1:174" s="8" customFormat="1" ht="18.75" customHeight="1">
      <c r="A5" s="1"/>
      <c r="B5" s="1"/>
      <c r="C5" s="1"/>
      <c r="D5" s="1"/>
      <c r="E5" s="1"/>
      <c r="F5" s="1"/>
      <c r="G5" s="1"/>
      <c r="H5" s="1"/>
      <c r="I5" s="1"/>
      <c r="J5" s="1"/>
      <c r="K5" s="1"/>
      <c r="L5" s="1"/>
      <c r="M5" s="1"/>
      <c r="N5" s="1"/>
      <c r="O5" s="1"/>
    </row>
    <row r="6" spans="1:174" s="8" customFormat="1" ht="18.75">
      <c r="A6" s="1"/>
      <c r="B6" s="1"/>
      <c r="C6" s="1"/>
      <c r="D6" s="1"/>
      <c r="E6" s="1"/>
      <c r="F6" s="9"/>
      <c r="G6" s="9"/>
      <c r="H6" s="9"/>
      <c r="I6" s="9"/>
      <c r="J6" s="10"/>
      <c r="K6" s="10"/>
      <c r="L6" s="1"/>
      <c r="M6" s="10"/>
      <c r="N6" s="10"/>
      <c r="O6" s="10"/>
      <c r="T6" s="12"/>
      <c r="U6" s="12"/>
      <c r="V6" s="12"/>
      <c r="W6" s="12"/>
      <c r="X6" s="12"/>
      <c r="Y6" s="12"/>
    </row>
    <row r="7" spans="1:174" s="8" customFormat="1" ht="18.75">
      <c r="A7" s="1"/>
      <c r="B7" s="1"/>
      <c r="C7" s="1"/>
      <c r="D7" s="1"/>
      <c r="E7" s="1"/>
      <c r="F7" s="1"/>
      <c r="G7" s="1"/>
      <c r="H7" s="1"/>
      <c r="I7" s="9"/>
      <c r="J7" s="13" t="s">
        <v>2</v>
      </c>
      <c r="K7" s="13"/>
      <c r="L7" s="1"/>
      <c r="M7" s="13" t="s">
        <v>3</v>
      </c>
      <c r="N7" s="13"/>
      <c r="O7" s="13"/>
      <c r="W7" s="12"/>
      <c r="X7" s="12"/>
      <c r="Y7" s="12"/>
    </row>
    <row r="8" spans="1:174" s="8" customFormat="1" ht="18.75">
      <c r="A8" s="1"/>
      <c r="B8" s="1"/>
      <c r="C8" s="1"/>
      <c r="D8" s="1"/>
      <c r="E8" s="1"/>
      <c r="F8" s="1"/>
      <c r="G8" s="1"/>
      <c r="H8" s="1"/>
      <c r="I8" s="1"/>
      <c r="J8" s="1"/>
      <c r="K8" s="1"/>
      <c r="L8" s="1"/>
      <c r="M8" s="1"/>
      <c r="N8" s="1"/>
      <c r="O8" s="1"/>
    </row>
    <row r="9" spans="1:174" s="8" customFormat="1" ht="18.75">
      <c r="A9" s="1"/>
      <c r="B9" s="1"/>
      <c r="C9" s="1"/>
      <c r="D9" s="1"/>
      <c r="E9" s="1"/>
      <c r="F9" s="1"/>
      <c r="G9" s="1"/>
      <c r="H9" s="1"/>
      <c r="I9" s="1"/>
      <c r="J9" s="1"/>
      <c r="K9" s="1"/>
      <c r="L9" s="1"/>
      <c r="M9" s="1"/>
      <c r="N9" s="1"/>
      <c r="O9" s="1"/>
    </row>
    <row r="10" spans="1:174" s="8" customFormat="1" ht="18.75">
      <c r="A10" s="1"/>
      <c r="B10" s="1"/>
      <c r="C10" s="1"/>
      <c r="D10" s="1"/>
      <c r="E10" s="1"/>
      <c r="F10" s="1"/>
      <c r="G10" s="1"/>
      <c r="H10" s="1"/>
      <c r="I10" s="9"/>
      <c r="J10" s="9"/>
      <c r="K10" s="1"/>
      <c r="L10" s="9"/>
      <c r="M10" s="2" t="s">
        <v>4</v>
      </c>
      <c r="N10" s="2"/>
      <c r="O10" s="2"/>
      <c r="W10" s="12"/>
      <c r="X10" s="12"/>
    </row>
    <row r="11" spans="1:174" s="8" customFormat="1" ht="18.75">
      <c r="A11" s="1"/>
      <c r="B11" s="1"/>
      <c r="C11" s="1"/>
      <c r="D11" s="1"/>
      <c r="E11" s="1"/>
      <c r="F11" s="1"/>
      <c r="G11" s="1"/>
      <c r="H11" s="1"/>
      <c r="I11" s="1"/>
      <c r="J11" s="1"/>
      <c r="K11" s="1"/>
      <c r="L11" s="1"/>
      <c r="M11" s="1"/>
      <c r="N11" s="1"/>
      <c r="O11" s="1"/>
    </row>
    <row r="12" spans="1:174" s="8" customFormat="1" ht="45.75" customHeight="1">
      <c r="A12" s="1"/>
      <c r="B12" s="1"/>
      <c r="C12" s="1"/>
      <c r="D12" s="1"/>
      <c r="E12" s="14"/>
      <c r="F12" s="15" t="s">
        <v>5</v>
      </c>
      <c r="G12" s="15"/>
      <c r="H12" s="15"/>
      <c r="I12" s="15"/>
      <c r="J12" s="14"/>
      <c r="K12" s="14"/>
      <c r="L12" s="14"/>
      <c r="M12" s="14"/>
      <c r="N12" s="14"/>
      <c r="O12" s="1"/>
    </row>
    <row r="13" spans="1:174" s="8" customFormat="1" ht="18.75">
      <c r="A13" s="1"/>
      <c r="B13" s="1"/>
      <c r="C13" s="1"/>
      <c r="D13" s="1"/>
      <c r="E13" s="9"/>
      <c r="F13" s="2" t="s">
        <v>6</v>
      </c>
      <c r="G13" s="2"/>
      <c r="H13" s="2"/>
      <c r="I13" s="2"/>
      <c r="J13" s="9"/>
      <c r="K13" s="9"/>
      <c r="L13" s="9"/>
      <c r="M13" s="9"/>
      <c r="N13" s="1"/>
      <c r="O13" s="1" t="s">
        <v>7</v>
      </c>
    </row>
    <row r="14" spans="1:174" s="8" customFormat="1" ht="18.75">
      <c r="A14" s="1"/>
      <c r="B14" s="1"/>
      <c r="C14" s="1"/>
      <c r="D14" s="1"/>
      <c r="E14" s="9"/>
      <c r="F14" s="2" t="s">
        <v>8</v>
      </c>
      <c r="G14" s="2"/>
      <c r="H14" s="2"/>
      <c r="I14" s="2"/>
      <c r="J14" s="9"/>
      <c r="K14" s="9"/>
      <c r="L14" s="9"/>
      <c r="M14" s="9"/>
      <c r="N14" s="1"/>
      <c r="O14" s="1"/>
    </row>
    <row r="15" spans="1:174" s="8" customFormat="1" ht="18.75">
      <c r="A15" s="1"/>
      <c r="B15" s="1"/>
      <c r="C15" s="1"/>
      <c r="D15" s="1"/>
      <c r="E15" s="1"/>
      <c r="F15" s="1"/>
      <c r="G15" s="1"/>
      <c r="H15" s="1"/>
      <c r="I15" s="1"/>
      <c r="J15" s="1"/>
      <c r="K15" s="1"/>
      <c r="L15" s="1"/>
      <c r="M15" s="1"/>
      <c r="N15" s="16" t="s">
        <v>9</v>
      </c>
      <c r="O15" s="17">
        <v>44196</v>
      </c>
      <c r="Q15" s="18"/>
      <c r="W15" s="18"/>
    </row>
    <row r="16" spans="1:174" s="8" customFormat="1" ht="59.25" customHeight="1">
      <c r="A16" s="19" t="s">
        <v>10</v>
      </c>
      <c r="B16" s="19"/>
      <c r="C16" s="19"/>
      <c r="D16" s="1" t="s">
        <v>11</v>
      </c>
      <c r="E16" s="1"/>
      <c r="F16" s="1"/>
      <c r="G16" s="1"/>
      <c r="H16" s="1"/>
      <c r="I16" s="1"/>
      <c r="J16" s="1"/>
      <c r="K16" s="1"/>
      <c r="L16" s="1"/>
      <c r="M16" s="1"/>
      <c r="N16" s="16" t="s">
        <v>12</v>
      </c>
      <c r="O16" s="20" t="s">
        <v>13</v>
      </c>
      <c r="Q16" s="18"/>
      <c r="W16" s="18"/>
    </row>
    <row r="17" spans="1:25" s="8" customFormat="1" ht="18.75">
      <c r="A17" s="1"/>
      <c r="B17" s="1"/>
      <c r="C17" s="1"/>
      <c r="D17" s="1"/>
      <c r="E17" s="1"/>
      <c r="F17" s="1"/>
      <c r="G17" s="1"/>
      <c r="H17" s="1"/>
      <c r="I17" s="1"/>
      <c r="J17" s="1"/>
      <c r="K17" s="1"/>
      <c r="L17" s="1"/>
      <c r="M17" s="1"/>
      <c r="N17" s="16" t="s">
        <v>14</v>
      </c>
      <c r="O17" s="21" t="s">
        <v>15</v>
      </c>
      <c r="Q17" s="18"/>
      <c r="W17" s="18"/>
    </row>
    <row r="18" spans="1:25" s="8" customFormat="1" ht="18.75">
      <c r="A18" s="1"/>
      <c r="B18" s="1"/>
      <c r="C18" s="1"/>
      <c r="D18" s="1"/>
      <c r="E18" s="1"/>
      <c r="F18" s="1"/>
      <c r="G18" s="1"/>
      <c r="H18" s="1"/>
      <c r="I18" s="1"/>
      <c r="J18" s="1"/>
      <c r="K18" s="1"/>
      <c r="L18" s="1"/>
      <c r="M18" s="1"/>
      <c r="N18" s="16" t="s">
        <v>12</v>
      </c>
      <c r="O18" s="20" t="s">
        <v>16</v>
      </c>
      <c r="Q18" s="18"/>
      <c r="W18" s="18"/>
    </row>
    <row r="19" spans="1:25" s="8" customFormat="1" ht="18.75">
      <c r="A19" s="1"/>
      <c r="B19" s="1"/>
      <c r="C19" s="1"/>
      <c r="D19" s="1"/>
      <c r="E19" s="1"/>
      <c r="F19" s="1"/>
      <c r="G19" s="1"/>
      <c r="H19" s="1"/>
      <c r="I19" s="1"/>
      <c r="J19" s="1"/>
      <c r="K19" s="1"/>
      <c r="L19" s="1"/>
      <c r="M19" s="1"/>
      <c r="N19" s="16" t="s">
        <v>17</v>
      </c>
      <c r="O19" s="22">
        <v>2465038000</v>
      </c>
      <c r="Q19" s="18"/>
      <c r="W19" s="18"/>
    </row>
    <row r="20" spans="1:25" s="8" customFormat="1" ht="18.75" customHeight="1">
      <c r="A20" s="1" t="s">
        <v>18</v>
      </c>
      <c r="B20" s="1"/>
      <c r="C20" s="1" t="s">
        <v>19</v>
      </c>
      <c r="D20" s="1"/>
      <c r="E20" s="1"/>
      <c r="F20" s="1"/>
      <c r="G20" s="1"/>
      <c r="H20" s="1"/>
      <c r="I20" s="1"/>
      <c r="J20" s="1"/>
      <c r="K20" s="1"/>
      <c r="L20" s="1"/>
      <c r="M20" s="1"/>
      <c r="N20" s="1"/>
      <c r="O20" s="22">
        <v>246501001</v>
      </c>
      <c r="P20" s="22">
        <v>246501001</v>
      </c>
      <c r="Q20" s="18"/>
      <c r="W20" s="18"/>
    </row>
    <row r="21" spans="1:25" s="8" customFormat="1" ht="50.25" customHeight="1">
      <c r="A21" s="9" t="s">
        <v>20</v>
      </c>
      <c r="B21" s="9"/>
      <c r="C21" s="1"/>
      <c r="D21" s="1"/>
      <c r="E21" s="1"/>
      <c r="F21" s="1"/>
      <c r="G21" s="1"/>
      <c r="H21" s="1"/>
      <c r="I21" s="1"/>
      <c r="J21" s="1"/>
      <c r="K21" s="1"/>
      <c r="L21" s="1"/>
      <c r="M21" s="1"/>
      <c r="N21" s="16" t="s">
        <v>21</v>
      </c>
      <c r="O21" s="23" t="s">
        <v>22</v>
      </c>
      <c r="Q21" s="18"/>
      <c r="W21" s="18"/>
    </row>
    <row r="22" spans="1:25" s="8" customFormat="1" ht="18.75">
      <c r="A22" s="1"/>
      <c r="B22" s="1"/>
      <c r="C22" s="1"/>
      <c r="D22" s="1"/>
      <c r="E22" s="1"/>
      <c r="F22" s="1"/>
      <c r="G22" s="1"/>
      <c r="H22" s="1"/>
      <c r="I22" s="1"/>
      <c r="J22" s="1"/>
      <c r="K22" s="1"/>
      <c r="L22" s="1"/>
      <c r="M22" s="1"/>
      <c r="N22" s="1"/>
      <c r="O22" s="1"/>
    </row>
    <row r="23" spans="1:25" s="8" customFormat="1" ht="18.75">
      <c r="A23" s="1"/>
      <c r="B23" s="1"/>
      <c r="C23" s="1"/>
      <c r="D23" s="1"/>
      <c r="E23" s="1"/>
      <c r="F23" s="1"/>
      <c r="G23" s="1"/>
      <c r="H23" s="1"/>
      <c r="I23" s="1"/>
      <c r="J23" s="1"/>
      <c r="K23" s="1"/>
      <c r="L23" s="1"/>
      <c r="M23" s="1"/>
      <c r="N23" s="1"/>
      <c r="O23" s="1"/>
    </row>
    <row r="24" spans="1:25" s="8" customFormat="1" ht="12.75">
      <c r="E24" s="24"/>
      <c r="F24" s="24"/>
      <c r="G24" s="25" t="s">
        <v>23</v>
      </c>
      <c r="H24" s="25"/>
      <c r="I24" s="25"/>
      <c r="L24" s="24"/>
      <c r="M24" s="24"/>
      <c r="T24" s="26"/>
    </row>
    <row r="25" spans="1:25" s="8" customFormat="1" ht="14.25" customHeight="1">
      <c r="K25" s="26"/>
      <c r="L25" s="26"/>
      <c r="M25" s="26"/>
      <c r="T25" s="26"/>
    </row>
    <row r="26" spans="1:25" s="8" customFormat="1" ht="15" customHeight="1">
      <c r="A26" s="27" t="s">
        <v>24</v>
      </c>
      <c r="B26" s="27"/>
      <c r="C26" s="27"/>
      <c r="D26" s="27"/>
      <c r="E26" s="27" t="s">
        <v>25</v>
      </c>
      <c r="F26" s="28" t="s">
        <v>26</v>
      </c>
      <c r="G26" s="29" t="s">
        <v>27</v>
      </c>
      <c r="H26" s="29"/>
      <c r="I26" s="29"/>
      <c r="J26" s="29"/>
      <c r="K26" s="29"/>
      <c r="L26" s="29"/>
      <c r="M26" s="29"/>
      <c r="N26" s="29"/>
      <c r="O26" s="24"/>
      <c r="P26" s="24"/>
      <c r="Q26" s="24"/>
      <c r="R26" s="24"/>
      <c r="S26" s="24"/>
      <c r="T26" s="26"/>
      <c r="U26" s="24"/>
      <c r="V26" s="24"/>
      <c r="W26" s="24"/>
      <c r="X26" s="24"/>
      <c r="Y26" s="24"/>
    </row>
    <row r="27" spans="1:25" s="8" customFormat="1" ht="21.75" customHeight="1">
      <c r="A27" s="27"/>
      <c r="B27" s="27"/>
      <c r="C27" s="27"/>
      <c r="D27" s="27"/>
      <c r="E27" s="27"/>
      <c r="F27" s="28"/>
      <c r="G27" s="29" t="s">
        <v>28</v>
      </c>
      <c r="H27" s="29"/>
      <c r="I27" s="29" t="s">
        <v>29</v>
      </c>
      <c r="J27" s="29"/>
      <c r="K27" s="29" t="s">
        <v>30</v>
      </c>
      <c r="L27" s="29"/>
      <c r="M27" s="28" t="s">
        <v>31</v>
      </c>
      <c r="N27" s="28"/>
      <c r="T27" s="26"/>
    </row>
    <row r="28" spans="1:25" s="8" customFormat="1" ht="12.75">
      <c r="A28" s="27"/>
      <c r="B28" s="27"/>
      <c r="C28" s="27"/>
      <c r="D28" s="27"/>
      <c r="E28" s="27"/>
      <c r="F28" s="28"/>
      <c r="G28" s="29" t="s">
        <v>32</v>
      </c>
      <c r="H28" s="29"/>
      <c r="I28" s="29" t="s">
        <v>33</v>
      </c>
      <c r="J28" s="29"/>
      <c r="K28" s="29" t="s">
        <v>34</v>
      </c>
      <c r="L28" s="29"/>
      <c r="M28" s="28"/>
      <c r="N28" s="28"/>
      <c r="T28" s="26"/>
    </row>
    <row r="29" spans="1:25" s="8" customFormat="1" ht="58.5" customHeight="1">
      <c r="A29" s="27"/>
      <c r="B29" s="27"/>
      <c r="C29" s="27"/>
      <c r="D29" s="27"/>
      <c r="E29" s="27"/>
      <c r="F29" s="28"/>
      <c r="G29" s="30" t="s">
        <v>35</v>
      </c>
      <c r="H29" s="31" t="s">
        <v>36</v>
      </c>
      <c r="I29" s="30" t="s">
        <v>35</v>
      </c>
      <c r="J29" s="31" t="s">
        <v>36</v>
      </c>
      <c r="K29" s="30" t="s">
        <v>35</v>
      </c>
      <c r="L29" s="31" t="s">
        <v>36</v>
      </c>
      <c r="M29" s="30" t="s">
        <v>35</v>
      </c>
      <c r="N29" s="31" t="s">
        <v>36</v>
      </c>
      <c r="T29" s="26"/>
    </row>
    <row r="30" spans="1:25" s="8" customFormat="1" ht="19.5" customHeight="1">
      <c r="A30" s="29">
        <v>1</v>
      </c>
      <c r="B30" s="29"/>
      <c r="C30" s="29"/>
      <c r="D30" s="29"/>
      <c r="E30" s="32">
        <v>2</v>
      </c>
      <c r="F30" s="32">
        <v>3</v>
      </c>
      <c r="G30" s="32">
        <v>4</v>
      </c>
      <c r="H30" s="32">
        <v>5</v>
      </c>
      <c r="I30" s="32">
        <v>6</v>
      </c>
      <c r="J30" s="32">
        <v>7</v>
      </c>
      <c r="K30" s="32">
        <v>8</v>
      </c>
      <c r="L30" s="32">
        <v>9</v>
      </c>
      <c r="M30" s="32">
        <v>10</v>
      </c>
      <c r="N30" s="32">
        <v>11</v>
      </c>
      <c r="O30" s="26"/>
      <c r="P30" s="26"/>
      <c r="Q30" s="26"/>
      <c r="T30" s="26"/>
    </row>
    <row r="31" spans="1:25" s="8" customFormat="1" ht="35.25" customHeight="1">
      <c r="A31" s="29" t="s">
        <v>37</v>
      </c>
      <c r="B31" s="29"/>
      <c r="C31" s="29"/>
      <c r="D31" s="29"/>
      <c r="E31" s="33" t="s">
        <v>38</v>
      </c>
      <c r="F31" s="33" t="s">
        <v>39</v>
      </c>
      <c r="G31" s="34">
        <v>171363.4</v>
      </c>
      <c r="H31" s="34">
        <v>10975.27</v>
      </c>
      <c r="I31" s="34">
        <v>0</v>
      </c>
      <c r="J31" s="34">
        <v>0</v>
      </c>
      <c r="K31" s="34">
        <v>0</v>
      </c>
      <c r="L31" s="34">
        <v>0</v>
      </c>
      <c r="M31" s="33" t="s">
        <v>40</v>
      </c>
      <c r="N31" s="33" t="s">
        <v>40</v>
      </c>
      <c r="T31" s="26"/>
    </row>
    <row r="32" spans="1:25" s="8" customFormat="1" ht="35.25" customHeight="1">
      <c r="A32" s="29" t="s">
        <v>41</v>
      </c>
      <c r="B32" s="29"/>
      <c r="C32" s="29"/>
      <c r="D32" s="29"/>
      <c r="E32" s="33" t="s">
        <v>42</v>
      </c>
      <c r="F32" s="33" t="s">
        <v>39</v>
      </c>
      <c r="G32" s="34">
        <v>435311.35999999999</v>
      </c>
      <c r="H32" s="34">
        <v>0</v>
      </c>
      <c r="I32" s="34">
        <v>0</v>
      </c>
      <c r="J32" s="34">
        <v>0</v>
      </c>
      <c r="K32" s="34">
        <v>0</v>
      </c>
      <c r="L32" s="34">
        <v>0</v>
      </c>
      <c r="M32" s="33" t="s">
        <v>40</v>
      </c>
      <c r="N32" s="33" t="s">
        <v>40</v>
      </c>
      <c r="P32" s="33"/>
      <c r="Q32" s="33" t="s">
        <v>43</v>
      </c>
      <c r="R32" s="33" t="s">
        <v>44</v>
      </c>
      <c r="S32" s="33"/>
      <c r="T32" s="32"/>
      <c r="U32" s="32" t="s">
        <v>45</v>
      </c>
      <c r="V32" s="8">
        <v>2021</v>
      </c>
      <c r="W32" s="8">
        <v>2022</v>
      </c>
    </row>
    <row r="33" spans="1:24" s="8" customFormat="1" ht="35.25" customHeight="1">
      <c r="A33" s="35" t="s">
        <v>46</v>
      </c>
      <c r="B33" s="35"/>
      <c r="C33" s="35"/>
      <c r="D33" s="35"/>
      <c r="E33" s="33" t="s">
        <v>47</v>
      </c>
      <c r="F33" s="33"/>
      <c r="G33" s="34">
        <f>G38+G48</f>
        <v>61470423.250000007</v>
      </c>
      <c r="H33" s="34">
        <f t="shared" ref="H33:K33" si="0">H38+H48</f>
        <v>331795.74</v>
      </c>
      <c r="I33" s="34">
        <f t="shared" si="0"/>
        <v>46731157.390000001</v>
      </c>
      <c r="J33" s="34">
        <v>934080</v>
      </c>
      <c r="K33" s="34">
        <f t="shared" si="0"/>
        <v>46731157.390000001</v>
      </c>
      <c r="L33" s="34">
        <v>934080</v>
      </c>
      <c r="M33" s="34"/>
      <c r="N33" s="34"/>
      <c r="P33" s="34"/>
      <c r="Q33" s="34">
        <f>G88</f>
        <v>0</v>
      </c>
      <c r="R33" s="34">
        <f>G39</f>
        <v>61470423.250000007</v>
      </c>
      <c r="S33" s="34">
        <f>Q33+R33</f>
        <v>61470423.250000007</v>
      </c>
      <c r="T33" s="36">
        <f>G33-S33</f>
        <v>0</v>
      </c>
      <c r="U33" s="33"/>
      <c r="V33" s="37">
        <v>46731157.390000001</v>
      </c>
      <c r="W33" s="37">
        <v>46731157.390000001</v>
      </c>
      <c r="X33" s="37"/>
    </row>
    <row r="34" spans="1:24" s="8" customFormat="1" ht="35.25" customHeight="1">
      <c r="A34" s="38" t="s">
        <v>48</v>
      </c>
      <c r="B34" s="38"/>
      <c r="C34" s="38"/>
      <c r="D34" s="38"/>
      <c r="E34" s="33" t="s">
        <v>49</v>
      </c>
      <c r="F34" s="33" t="s">
        <v>50</v>
      </c>
      <c r="G34" s="34" t="s">
        <v>39</v>
      </c>
      <c r="H34" s="34"/>
      <c r="I34" s="34" t="s">
        <v>39</v>
      </c>
      <c r="J34" s="34">
        <v>0</v>
      </c>
      <c r="K34" s="34" t="s">
        <v>39</v>
      </c>
      <c r="L34" s="34">
        <v>0</v>
      </c>
      <c r="M34" s="34" t="s">
        <v>39</v>
      </c>
      <c r="N34" s="34" t="s">
        <v>40</v>
      </c>
      <c r="P34" s="34" t="s">
        <v>51</v>
      </c>
      <c r="Q34" s="34">
        <v>0</v>
      </c>
      <c r="R34" s="39">
        <v>61470423.25</v>
      </c>
      <c r="S34" s="34">
        <f>Q34+R34</f>
        <v>61470423.25</v>
      </c>
      <c r="T34" s="36">
        <f>G33-S34</f>
        <v>0</v>
      </c>
      <c r="U34" s="33"/>
    </row>
    <row r="35" spans="1:24" s="8" customFormat="1" ht="35.25" customHeight="1">
      <c r="A35" s="38" t="s">
        <v>52</v>
      </c>
      <c r="B35" s="38"/>
      <c r="C35" s="38"/>
      <c r="D35" s="38"/>
      <c r="E35" s="33" t="s">
        <v>53</v>
      </c>
      <c r="F35" s="33" t="s">
        <v>50</v>
      </c>
      <c r="G35" s="34" t="s">
        <v>39</v>
      </c>
      <c r="H35" s="34"/>
      <c r="I35" s="34" t="s">
        <v>39</v>
      </c>
      <c r="J35" s="34"/>
      <c r="K35" s="34" t="s">
        <v>39</v>
      </c>
      <c r="L35" s="34"/>
      <c r="M35" s="34" t="s">
        <v>39</v>
      </c>
      <c r="N35" s="34" t="s">
        <v>40</v>
      </c>
      <c r="P35" s="33" t="s">
        <v>54</v>
      </c>
      <c r="Q35" s="34">
        <f>Q33-Q34</f>
        <v>0</v>
      </c>
      <c r="R35" s="34">
        <f>R33-R34</f>
        <v>0</v>
      </c>
      <c r="S35" s="34">
        <f>S33-S34</f>
        <v>0</v>
      </c>
      <c r="T35" s="34">
        <f>T33-T34</f>
        <v>0</v>
      </c>
      <c r="U35" s="34">
        <f>G31-R35</f>
        <v>171363.4</v>
      </c>
    </row>
    <row r="36" spans="1:24" s="8" customFormat="1" ht="35.25" customHeight="1">
      <c r="A36" s="38" t="s">
        <v>55</v>
      </c>
      <c r="B36" s="38"/>
      <c r="C36" s="38"/>
      <c r="D36" s="38"/>
      <c r="E36" s="33" t="s">
        <v>56</v>
      </c>
      <c r="F36" s="33" t="s">
        <v>50</v>
      </c>
      <c r="G36" s="34" t="s">
        <v>39</v>
      </c>
      <c r="H36" s="34"/>
      <c r="I36" s="34" t="s">
        <v>39</v>
      </c>
      <c r="J36" s="34"/>
      <c r="K36" s="34" t="s">
        <v>39</v>
      </c>
      <c r="L36" s="34"/>
      <c r="M36" s="34" t="s">
        <v>39</v>
      </c>
      <c r="N36" s="34" t="s">
        <v>40</v>
      </c>
      <c r="T36" s="26"/>
    </row>
    <row r="37" spans="1:24" s="8" customFormat="1" ht="35.25" customHeight="1">
      <c r="A37" s="38" t="s">
        <v>57</v>
      </c>
      <c r="B37" s="38"/>
      <c r="C37" s="38"/>
      <c r="D37" s="38"/>
      <c r="E37" s="33" t="s">
        <v>58</v>
      </c>
      <c r="F37" s="33" t="s">
        <v>50</v>
      </c>
      <c r="G37" s="34" t="s">
        <v>39</v>
      </c>
      <c r="H37" s="34"/>
      <c r="I37" s="34" t="s">
        <v>39</v>
      </c>
      <c r="J37" s="34"/>
      <c r="K37" s="34" t="s">
        <v>39</v>
      </c>
      <c r="L37" s="34"/>
      <c r="M37" s="34" t="s">
        <v>39</v>
      </c>
      <c r="N37" s="34" t="s">
        <v>40</v>
      </c>
      <c r="T37" s="26"/>
      <c r="V37" s="37">
        <f>V33-I33</f>
        <v>0</v>
      </c>
      <c r="W37" s="37">
        <f>W33-K33</f>
        <v>0</v>
      </c>
    </row>
    <row r="38" spans="1:24" s="8" customFormat="1" ht="35.25" customHeight="1">
      <c r="A38" s="38" t="s">
        <v>59</v>
      </c>
      <c r="B38" s="38"/>
      <c r="C38" s="38"/>
      <c r="D38" s="38"/>
      <c r="E38" s="33" t="s">
        <v>60</v>
      </c>
      <c r="F38" s="33" t="s">
        <v>61</v>
      </c>
      <c r="G38" s="34">
        <f>G39</f>
        <v>61470423.250000007</v>
      </c>
      <c r="H38" s="34">
        <f>H43+H41+H42</f>
        <v>331795.74</v>
      </c>
      <c r="I38" s="34">
        <f t="shared" ref="I38:K38" si="1">I39</f>
        <v>46731157.390000001</v>
      </c>
      <c r="J38" s="34">
        <v>934080</v>
      </c>
      <c r="K38" s="34">
        <f t="shared" si="1"/>
        <v>46731157.390000001</v>
      </c>
      <c r="L38" s="34">
        <v>934080</v>
      </c>
      <c r="M38" s="34" t="s">
        <v>40</v>
      </c>
      <c r="N38" s="34" t="s">
        <v>40</v>
      </c>
      <c r="Q38" s="37">
        <f>G33-I33</f>
        <v>14739265.860000007</v>
      </c>
      <c r="S38" s="37">
        <v>0</v>
      </c>
      <c r="T38" s="40">
        <f>G38-S38</f>
        <v>61470423.250000007</v>
      </c>
    </row>
    <row r="39" spans="1:24" s="8" customFormat="1" ht="35.25" customHeight="1">
      <c r="A39" s="38" t="s">
        <v>62</v>
      </c>
      <c r="B39" s="38"/>
      <c r="C39" s="38"/>
      <c r="D39" s="38"/>
      <c r="E39" s="33" t="s">
        <v>63</v>
      </c>
      <c r="F39" s="33" t="s">
        <v>61</v>
      </c>
      <c r="G39" s="34">
        <f>G55-G31</f>
        <v>61470423.250000007</v>
      </c>
      <c r="H39" s="34" t="s">
        <v>39</v>
      </c>
      <c r="I39" s="34">
        <f>I55-I31</f>
        <v>46731157.390000001</v>
      </c>
      <c r="J39" s="34" t="s">
        <v>39</v>
      </c>
      <c r="K39" s="34">
        <f>K55-K31</f>
        <v>46731157.390000001</v>
      </c>
      <c r="L39" s="34" t="s">
        <v>39</v>
      </c>
      <c r="M39" s="34" t="s">
        <v>40</v>
      </c>
      <c r="N39" s="34" t="s">
        <v>39</v>
      </c>
      <c r="T39" s="26"/>
    </row>
    <row r="40" spans="1:24" s="8" customFormat="1" ht="35.25" customHeight="1">
      <c r="A40" s="38" t="s">
        <v>64</v>
      </c>
      <c r="B40" s="38"/>
      <c r="C40" s="38"/>
      <c r="D40" s="38"/>
      <c r="E40" s="33" t="s">
        <v>65</v>
      </c>
      <c r="F40" s="33" t="s">
        <v>61</v>
      </c>
      <c r="G40" s="34" t="s">
        <v>39</v>
      </c>
      <c r="H40" s="34"/>
      <c r="I40" s="34" t="s">
        <v>39</v>
      </c>
      <c r="J40" s="34"/>
      <c r="K40" s="34" t="s">
        <v>39</v>
      </c>
      <c r="L40" s="34"/>
      <c r="M40" s="34" t="s">
        <v>39</v>
      </c>
      <c r="N40" s="34" t="s">
        <v>40</v>
      </c>
      <c r="T40" s="26"/>
      <c r="V40" s="37">
        <f>V37/1.302</f>
        <v>0</v>
      </c>
      <c r="W40" s="37">
        <f>W37/1.302</f>
        <v>0</v>
      </c>
    </row>
    <row r="41" spans="1:24" s="8" customFormat="1" ht="35.25" customHeight="1">
      <c r="A41" s="38" t="s">
        <v>66</v>
      </c>
      <c r="B41" s="38"/>
      <c r="C41" s="38"/>
      <c r="D41" s="38"/>
      <c r="E41" s="33" t="s">
        <v>67</v>
      </c>
      <c r="F41" s="33" t="s">
        <v>61</v>
      </c>
      <c r="G41" s="34" t="s">
        <v>39</v>
      </c>
      <c r="H41" s="34">
        <v>331795.74</v>
      </c>
      <c r="I41" s="34" t="s">
        <v>39</v>
      </c>
      <c r="J41" s="34">
        <v>934080</v>
      </c>
      <c r="K41" s="34" t="s">
        <v>39</v>
      </c>
      <c r="L41" s="34">
        <v>934080</v>
      </c>
      <c r="M41" s="34" t="s">
        <v>39</v>
      </c>
      <c r="N41" s="34" t="s">
        <v>40</v>
      </c>
      <c r="T41" s="26"/>
    </row>
    <row r="42" spans="1:24" s="8" customFormat="1" ht="35.25" customHeight="1">
      <c r="A42" s="38" t="s">
        <v>68</v>
      </c>
      <c r="B42" s="38"/>
      <c r="C42" s="38"/>
      <c r="D42" s="38"/>
      <c r="E42" s="33" t="s">
        <v>69</v>
      </c>
      <c r="F42" s="33" t="s">
        <v>61</v>
      </c>
      <c r="G42" s="34" t="s">
        <v>39</v>
      </c>
      <c r="H42" s="34"/>
      <c r="I42" s="34" t="s">
        <v>39</v>
      </c>
      <c r="J42" s="34"/>
      <c r="K42" s="34" t="s">
        <v>39</v>
      </c>
      <c r="L42" s="34"/>
      <c r="M42" s="34" t="s">
        <v>39</v>
      </c>
      <c r="N42" s="34" t="s">
        <v>40</v>
      </c>
      <c r="T42" s="26"/>
    </row>
    <row r="43" spans="1:24" s="8" customFormat="1" ht="35.25" customHeight="1">
      <c r="A43" s="35" t="s">
        <v>70</v>
      </c>
      <c r="B43" s="35"/>
      <c r="C43" s="35"/>
      <c r="D43" s="35"/>
      <c r="E43" s="33" t="s">
        <v>71</v>
      </c>
      <c r="F43" s="33" t="s">
        <v>61</v>
      </c>
      <c r="G43" s="34" t="s">
        <v>39</v>
      </c>
      <c r="H43" s="34"/>
      <c r="I43" s="34" t="s">
        <v>39</v>
      </c>
      <c r="J43" s="34"/>
      <c r="K43" s="34" t="s">
        <v>39</v>
      </c>
      <c r="L43" s="34"/>
      <c r="M43" s="34" t="s">
        <v>40</v>
      </c>
      <c r="N43" s="34" t="s">
        <v>40</v>
      </c>
      <c r="T43" s="26"/>
    </row>
    <row r="44" spans="1:24" s="8" customFormat="1" ht="35.25" customHeight="1">
      <c r="A44" s="38" t="s">
        <v>72</v>
      </c>
      <c r="B44" s="38"/>
      <c r="C44" s="38"/>
      <c r="D44" s="38"/>
      <c r="E44" s="33" t="s">
        <v>73</v>
      </c>
      <c r="F44" s="33" t="s">
        <v>74</v>
      </c>
      <c r="G44" s="34" t="s">
        <v>39</v>
      </c>
      <c r="H44" s="34"/>
      <c r="I44" s="34" t="s">
        <v>39</v>
      </c>
      <c r="J44" s="34"/>
      <c r="K44" s="34" t="s">
        <v>39</v>
      </c>
      <c r="L44" s="34"/>
      <c r="M44" s="34" t="s">
        <v>39</v>
      </c>
      <c r="N44" s="34" t="s">
        <v>40</v>
      </c>
      <c r="T44" s="26"/>
    </row>
    <row r="45" spans="1:24" s="8" customFormat="1" ht="35.25" customHeight="1">
      <c r="A45" s="35" t="s">
        <v>75</v>
      </c>
      <c r="B45" s="35"/>
      <c r="C45" s="35"/>
      <c r="D45" s="35"/>
      <c r="E45" s="33" t="s">
        <v>76</v>
      </c>
      <c r="F45" s="33" t="s">
        <v>74</v>
      </c>
      <c r="G45" s="34">
        <v>0</v>
      </c>
      <c r="H45" s="34"/>
      <c r="I45" s="34"/>
      <c r="J45" s="34"/>
      <c r="K45" s="34"/>
      <c r="L45" s="34"/>
      <c r="M45" s="34" t="s">
        <v>40</v>
      </c>
      <c r="N45" s="34" t="s">
        <v>40</v>
      </c>
      <c r="T45" s="26"/>
    </row>
    <row r="46" spans="1:24" s="8" customFormat="1" ht="35.25" customHeight="1">
      <c r="A46" s="35" t="s">
        <v>77</v>
      </c>
      <c r="B46" s="35"/>
      <c r="C46" s="35"/>
      <c r="D46" s="35"/>
      <c r="E46" s="33" t="s">
        <v>78</v>
      </c>
      <c r="F46" s="33" t="s">
        <v>79</v>
      </c>
      <c r="G46" s="34" t="s">
        <v>39</v>
      </c>
      <c r="H46" s="34"/>
      <c r="I46" s="34" t="s">
        <v>39</v>
      </c>
      <c r="J46" s="34"/>
      <c r="K46" s="34" t="s">
        <v>39</v>
      </c>
      <c r="L46" s="34"/>
      <c r="M46" s="34" t="s">
        <v>39</v>
      </c>
      <c r="N46" s="34" t="s">
        <v>40</v>
      </c>
      <c r="T46" s="26"/>
    </row>
    <row r="47" spans="1:24" s="8" customFormat="1" ht="35.25" customHeight="1">
      <c r="A47" s="35" t="s">
        <v>75</v>
      </c>
      <c r="B47" s="35"/>
      <c r="C47" s="35"/>
      <c r="D47" s="35"/>
      <c r="E47" s="33"/>
      <c r="F47" s="33"/>
      <c r="G47" s="34">
        <v>0</v>
      </c>
      <c r="H47" s="34"/>
      <c r="I47" s="34"/>
      <c r="J47" s="34"/>
      <c r="K47" s="34"/>
      <c r="L47" s="34"/>
      <c r="M47" s="34" t="s">
        <v>40</v>
      </c>
      <c r="N47" s="34" t="s">
        <v>40</v>
      </c>
      <c r="T47" s="26"/>
    </row>
    <row r="48" spans="1:24" s="8" customFormat="1" ht="35.25" customHeight="1">
      <c r="A48" s="35" t="s">
        <v>80</v>
      </c>
      <c r="B48" s="35"/>
      <c r="C48" s="35"/>
      <c r="D48" s="35"/>
      <c r="E48" s="33" t="s">
        <v>81</v>
      </c>
      <c r="F48" s="33" t="s">
        <v>82</v>
      </c>
      <c r="G48" s="34">
        <f>G49+G50</f>
        <v>0</v>
      </c>
      <c r="H48" s="34"/>
      <c r="I48" s="34">
        <v>0</v>
      </c>
      <c r="J48" s="34"/>
      <c r="K48" s="34">
        <v>0</v>
      </c>
      <c r="L48" s="34"/>
      <c r="M48" s="34" t="s">
        <v>40</v>
      </c>
      <c r="N48" s="34" t="s">
        <v>40</v>
      </c>
      <c r="T48" s="26"/>
    </row>
    <row r="49" spans="1:20" s="8" customFormat="1" ht="35.25" customHeight="1">
      <c r="A49" s="38" t="s">
        <v>83</v>
      </c>
      <c r="B49" s="38"/>
      <c r="C49" s="38"/>
      <c r="D49" s="38"/>
      <c r="E49" s="33" t="s">
        <v>84</v>
      </c>
      <c r="F49" s="33" t="s">
        <v>82</v>
      </c>
      <c r="G49" s="34">
        <f>G88</f>
        <v>0</v>
      </c>
      <c r="H49" s="34" t="s">
        <v>39</v>
      </c>
      <c r="I49" s="34">
        <v>0</v>
      </c>
      <c r="J49" s="34" t="s">
        <v>39</v>
      </c>
      <c r="K49" s="34">
        <v>0</v>
      </c>
      <c r="L49" s="34" t="s">
        <v>39</v>
      </c>
      <c r="M49" s="34" t="s">
        <v>40</v>
      </c>
      <c r="N49" s="34" t="s">
        <v>39</v>
      </c>
      <c r="T49" s="26"/>
    </row>
    <row r="50" spans="1:20" s="8" customFormat="1" ht="35.25" customHeight="1">
      <c r="A50" s="35" t="s">
        <v>85</v>
      </c>
      <c r="B50" s="35"/>
      <c r="C50" s="35"/>
      <c r="D50" s="35"/>
      <c r="E50" s="33" t="s">
        <v>86</v>
      </c>
      <c r="F50" s="33" t="s">
        <v>82</v>
      </c>
      <c r="G50" s="34">
        <v>0</v>
      </c>
      <c r="H50" s="34" t="s">
        <v>39</v>
      </c>
      <c r="I50" s="34">
        <v>0</v>
      </c>
      <c r="J50" s="34" t="s">
        <v>39</v>
      </c>
      <c r="K50" s="34">
        <v>0</v>
      </c>
      <c r="L50" s="34" t="s">
        <v>39</v>
      </c>
      <c r="M50" s="34" t="s">
        <v>40</v>
      </c>
      <c r="N50" s="34" t="s">
        <v>39</v>
      </c>
      <c r="T50" s="26"/>
    </row>
    <row r="51" spans="1:20" s="8" customFormat="1" ht="35.25" customHeight="1">
      <c r="A51" s="35" t="s">
        <v>87</v>
      </c>
      <c r="B51" s="35"/>
      <c r="C51" s="35"/>
      <c r="D51" s="35"/>
      <c r="E51" s="33" t="s">
        <v>88</v>
      </c>
      <c r="F51" s="33"/>
      <c r="G51" s="34">
        <v>0</v>
      </c>
      <c r="H51" s="34"/>
      <c r="I51" s="34"/>
      <c r="J51" s="34"/>
      <c r="K51" s="34"/>
      <c r="L51" s="34"/>
      <c r="M51" s="34" t="s">
        <v>40</v>
      </c>
      <c r="N51" s="34" t="s">
        <v>40</v>
      </c>
      <c r="T51" s="26"/>
    </row>
    <row r="52" spans="1:20" s="8" customFormat="1" ht="35.25" customHeight="1">
      <c r="A52" s="35" t="s">
        <v>75</v>
      </c>
      <c r="B52" s="35"/>
      <c r="C52" s="35"/>
      <c r="D52" s="35"/>
      <c r="E52" s="33"/>
      <c r="F52" s="33"/>
      <c r="G52" s="34">
        <v>0</v>
      </c>
      <c r="H52" s="34"/>
      <c r="I52" s="34"/>
      <c r="J52" s="34"/>
      <c r="K52" s="34"/>
      <c r="L52" s="34"/>
      <c r="M52" s="34" t="s">
        <v>40</v>
      </c>
      <c r="N52" s="34" t="s">
        <v>40</v>
      </c>
      <c r="T52" s="26"/>
    </row>
    <row r="53" spans="1:20" s="8" customFormat="1" ht="35.25" customHeight="1">
      <c r="A53" s="35" t="s">
        <v>89</v>
      </c>
      <c r="B53" s="35"/>
      <c r="C53" s="35"/>
      <c r="D53" s="35"/>
      <c r="E53" s="33" t="s">
        <v>90</v>
      </c>
      <c r="F53" s="33" t="s">
        <v>39</v>
      </c>
      <c r="G53" s="34"/>
      <c r="H53" s="34"/>
      <c r="I53" s="34"/>
      <c r="J53" s="34"/>
      <c r="K53" s="34"/>
      <c r="L53" s="34"/>
      <c r="M53" s="34" t="s">
        <v>40</v>
      </c>
      <c r="N53" s="34" t="s">
        <v>40</v>
      </c>
      <c r="T53" s="26"/>
    </row>
    <row r="54" spans="1:20" s="8" customFormat="1" ht="35.25" customHeight="1">
      <c r="A54" s="38" t="s">
        <v>91</v>
      </c>
      <c r="B54" s="38"/>
      <c r="C54" s="38"/>
      <c r="D54" s="38"/>
      <c r="E54" s="33" t="s">
        <v>92</v>
      </c>
      <c r="F54" s="33" t="s">
        <v>93</v>
      </c>
      <c r="G54" s="34"/>
      <c r="H54" s="34"/>
      <c r="I54" s="34"/>
      <c r="J54" s="34"/>
      <c r="K54" s="34"/>
      <c r="L54" s="34"/>
      <c r="M54" s="34" t="s">
        <v>39</v>
      </c>
      <c r="N54" s="34"/>
      <c r="T54" s="26"/>
    </row>
    <row r="55" spans="1:20" s="8" customFormat="1" ht="35.25" customHeight="1">
      <c r="A55" s="35" t="s">
        <v>94</v>
      </c>
      <c r="B55" s="35"/>
      <c r="C55" s="35"/>
      <c r="D55" s="35"/>
      <c r="E55" s="33" t="s">
        <v>95</v>
      </c>
      <c r="F55" s="33" t="s">
        <v>39</v>
      </c>
      <c r="G55" s="34">
        <f>G56+G85+G69+G84+G75</f>
        <v>61641786.650000006</v>
      </c>
      <c r="H55" s="34">
        <f t="shared" ref="H55:K55" si="2">H56+H85+H69+H84+H75</f>
        <v>342771.01</v>
      </c>
      <c r="I55" s="34">
        <f t="shared" si="2"/>
        <v>46731157.390000001</v>
      </c>
      <c r="J55" s="34">
        <v>934080</v>
      </c>
      <c r="K55" s="34">
        <f t="shared" si="2"/>
        <v>46731157.390000001</v>
      </c>
      <c r="L55" s="34">
        <v>934080</v>
      </c>
      <c r="M55" s="34"/>
      <c r="N55" s="34"/>
      <c r="P55" s="37"/>
      <c r="Q55" s="37"/>
      <c r="T55" s="26"/>
    </row>
    <row r="56" spans="1:20" s="8" customFormat="1" ht="35.25" customHeight="1">
      <c r="A56" s="38" t="s">
        <v>96</v>
      </c>
      <c r="B56" s="38"/>
      <c r="C56" s="38"/>
      <c r="D56" s="38"/>
      <c r="E56" s="33" t="s">
        <v>97</v>
      </c>
      <c r="F56" s="33" t="s">
        <v>39</v>
      </c>
      <c r="G56" s="34">
        <f>G57+G59+G61</f>
        <v>52398292.750000007</v>
      </c>
      <c r="H56" s="34">
        <f t="shared" ref="H56:K56" si="3">H57+H59+H61</f>
        <v>83449.959999999992</v>
      </c>
      <c r="I56" s="34">
        <f t="shared" si="3"/>
        <v>37599238</v>
      </c>
      <c r="J56" s="34">
        <v>495019.35</v>
      </c>
      <c r="K56" s="34">
        <f t="shared" si="3"/>
        <v>37599238</v>
      </c>
      <c r="L56" s="34">
        <v>495019.35</v>
      </c>
      <c r="M56" s="34" t="s">
        <v>39</v>
      </c>
      <c r="N56" s="34"/>
      <c r="P56" s="37">
        <f>G55-G38</f>
        <v>171363.39999999851</v>
      </c>
      <c r="Q56" s="37">
        <v>52398292.750000007</v>
      </c>
      <c r="R56" s="37">
        <f>G56-Q56</f>
        <v>0</v>
      </c>
      <c r="T56" s="26"/>
    </row>
    <row r="57" spans="1:20" s="8" customFormat="1" ht="35.25" customHeight="1">
      <c r="A57" s="38" t="s">
        <v>98</v>
      </c>
      <c r="B57" s="38"/>
      <c r="C57" s="38"/>
      <c r="D57" s="38"/>
      <c r="E57" s="33" t="s">
        <v>99</v>
      </c>
      <c r="F57" s="33" t="s">
        <v>100</v>
      </c>
      <c r="G57" s="34">
        <v>40241568.000000007</v>
      </c>
      <c r="H57" s="34">
        <v>64093.71</v>
      </c>
      <c r="I57" s="34">
        <f>35650210-6777528.42</f>
        <v>28872681.579999998</v>
      </c>
      <c r="J57" s="34">
        <v>495019.35</v>
      </c>
      <c r="K57" s="34">
        <f>35650210-6777528.42</f>
        <v>28872681.579999998</v>
      </c>
      <c r="L57" s="34">
        <v>495019.35</v>
      </c>
      <c r="M57" s="34" t="s">
        <v>39</v>
      </c>
      <c r="N57" s="34"/>
      <c r="P57" s="41">
        <v>211</v>
      </c>
      <c r="Q57" s="37"/>
      <c r="T57" s="26"/>
    </row>
    <row r="58" spans="1:20" s="8" customFormat="1" ht="35.25" customHeight="1">
      <c r="A58" s="38" t="s">
        <v>101</v>
      </c>
      <c r="B58" s="38"/>
      <c r="C58" s="38"/>
      <c r="D58" s="38"/>
      <c r="E58" s="33"/>
      <c r="F58" s="33" t="s">
        <v>100</v>
      </c>
      <c r="G58" s="34">
        <f>R58</f>
        <v>19466.27</v>
      </c>
      <c r="H58" s="34"/>
      <c r="I58" s="34">
        <v>19466.27</v>
      </c>
      <c r="J58" s="34"/>
      <c r="K58" s="34">
        <v>19466.27</v>
      </c>
      <c r="L58" s="34"/>
      <c r="M58" s="34"/>
      <c r="N58" s="34"/>
      <c r="P58" s="37"/>
      <c r="Q58" s="37"/>
      <c r="R58" s="8">
        <v>19466.27</v>
      </c>
      <c r="T58" s="26"/>
    </row>
    <row r="59" spans="1:20" s="8" customFormat="1" ht="35.25" customHeight="1">
      <c r="A59" s="38" t="s">
        <v>102</v>
      </c>
      <c r="B59" s="38"/>
      <c r="C59" s="38"/>
      <c r="D59" s="38"/>
      <c r="E59" s="33" t="s">
        <v>103</v>
      </c>
      <c r="F59" s="33" t="s">
        <v>104</v>
      </c>
      <c r="G59" s="34">
        <v>5265</v>
      </c>
      <c r="H59" s="34"/>
      <c r="I59" s="34">
        <v>7020</v>
      </c>
      <c r="J59" s="34"/>
      <c r="K59" s="34">
        <v>7020</v>
      </c>
      <c r="L59" s="34"/>
      <c r="M59" s="34" t="s">
        <v>39</v>
      </c>
      <c r="N59" s="34"/>
      <c r="T59" s="26"/>
    </row>
    <row r="60" spans="1:20" s="8" customFormat="1" ht="35.25" customHeight="1">
      <c r="A60" s="38" t="s">
        <v>105</v>
      </c>
      <c r="B60" s="38"/>
      <c r="C60" s="38"/>
      <c r="D60" s="38"/>
      <c r="E60" s="33" t="s">
        <v>106</v>
      </c>
      <c r="F60" s="33" t="s">
        <v>107</v>
      </c>
      <c r="G60" s="34">
        <v>0</v>
      </c>
      <c r="H60" s="34"/>
      <c r="I60" s="34"/>
      <c r="J60" s="34"/>
      <c r="K60" s="34"/>
      <c r="L60" s="34"/>
      <c r="M60" s="34" t="s">
        <v>39</v>
      </c>
      <c r="N60" s="34"/>
      <c r="T60" s="26"/>
    </row>
    <row r="61" spans="1:20" s="8" customFormat="1" ht="35.25" customHeight="1">
      <c r="A61" s="38" t="s">
        <v>108</v>
      </c>
      <c r="B61" s="38"/>
      <c r="C61" s="38"/>
      <c r="D61" s="38"/>
      <c r="E61" s="33" t="s">
        <v>109</v>
      </c>
      <c r="F61" s="33" t="s">
        <v>110</v>
      </c>
      <c r="G61" s="34">
        <f>G62+G63</f>
        <v>12151459.75</v>
      </c>
      <c r="H61" s="34">
        <f t="shared" ref="H61:K61" si="4">H62+H63</f>
        <v>19356.25</v>
      </c>
      <c r="I61" s="34">
        <f t="shared" si="4"/>
        <v>8719536.4199999999</v>
      </c>
      <c r="J61" s="34">
        <v>149495.85</v>
      </c>
      <c r="K61" s="34">
        <f t="shared" si="4"/>
        <v>8719536.4199999999</v>
      </c>
      <c r="L61" s="34">
        <v>149495.85</v>
      </c>
      <c r="M61" s="34" t="s">
        <v>39</v>
      </c>
      <c r="N61" s="34"/>
      <c r="T61" s="26"/>
    </row>
    <row r="62" spans="1:20" s="8" customFormat="1" ht="35.25" customHeight="1">
      <c r="A62" s="38" t="s">
        <v>111</v>
      </c>
      <c r="B62" s="38"/>
      <c r="C62" s="38"/>
      <c r="D62" s="38"/>
      <c r="E62" s="33" t="s">
        <v>112</v>
      </c>
      <c r="F62" s="33" t="s">
        <v>110</v>
      </c>
      <c r="G62" s="34">
        <v>12151459.75</v>
      </c>
      <c r="H62" s="34">
        <v>19356.25</v>
      </c>
      <c r="I62" s="34">
        <f>10766350-2046813.58</f>
        <v>8719536.4199999999</v>
      </c>
      <c r="J62" s="34">
        <v>149495.85</v>
      </c>
      <c r="K62" s="34">
        <f>10766350-2046813.58</f>
        <v>8719536.4199999999</v>
      </c>
      <c r="L62" s="34">
        <v>149495.85</v>
      </c>
      <c r="M62" s="34" t="s">
        <v>39</v>
      </c>
      <c r="N62" s="34"/>
      <c r="P62" s="8">
        <v>213</v>
      </c>
      <c r="T62" s="26"/>
    </row>
    <row r="63" spans="1:20" s="8" customFormat="1" ht="35.25" customHeight="1">
      <c r="A63" s="38" t="s">
        <v>113</v>
      </c>
      <c r="B63" s="38"/>
      <c r="C63" s="38"/>
      <c r="D63" s="38"/>
      <c r="E63" s="33" t="s">
        <v>114</v>
      </c>
      <c r="F63" s="33" t="s">
        <v>110</v>
      </c>
      <c r="G63" s="34"/>
      <c r="H63" s="34"/>
      <c r="I63" s="34"/>
      <c r="J63" s="34"/>
      <c r="K63" s="34"/>
      <c r="L63" s="34"/>
      <c r="M63" s="34" t="s">
        <v>39</v>
      </c>
      <c r="N63" s="34"/>
      <c r="T63" s="26"/>
    </row>
    <row r="64" spans="1:20" s="8" customFormat="1" ht="35.25" customHeight="1">
      <c r="A64" s="38" t="s">
        <v>115</v>
      </c>
      <c r="B64" s="38"/>
      <c r="C64" s="38"/>
      <c r="D64" s="38"/>
      <c r="E64" s="33" t="s">
        <v>116</v>
      </c>
      <c r="F64" s="33" t="s">
        <v>117</v>
      </c>
      <c r="G64" s="34"/>
      <c r="H64" s="34"/>
      <c r="I64" s="34"/>
      <c r="J64" s="34"/>
      <c r="K64" s="34"/>
      <c r="L64" s="34"/>
      <c r="M64" s="34" t="s">
        <v>39</v>
      </c>
      <c r="N64" s="34"/>
      <c r="T64" s="26"/>
    </row>
    <row r="65" spans="1:20" s="8" customFormat="1" ht="35.25" customHeight="1">
      <c r="A65" s="38" t="s">
        <v>118</v>
      </c>
      <c r="B65" s="38"/>
      <c r="C65" s="38"/>
      <c r="D65" s="38"/>
      <c r="E65" s="33" t="s">
        <v>119</v>
      </c>
      <c r="F65" s="33" t="s">
        <v>120</v>
      </c>
      <c r="G65" s="34"/>
      <c r="H65" s="34"/>
      <c r="I65" s="34"/>
      <c r="J65" s="34"/>
      <c r="K65" s="34"/>
      <c r="L65" s="34"/>
      <c r="M65" s="34" t="s">
        <v>39</v>
      </c>
      <c r="N65" s="34"/>
      <c r="T65" s="26"/>
    </row>
    <row r="66" spans="1:20" s="8" customFormat="1" ht="35.25" customHeight="1">
      <c r="A66" s="38" t="s">
        <v>121</v>
      </c>
      <c r="B66" s="38"/>
      <c r="C66" s="38"/>
      <c r="D66" s="38"/>
      <c r="E66" s="33" t="s">
        <v>122</v>
      </c>
      <c r="F66" s="33" t="s">
        <v>123</v>
      </c>
      <c r="G66" s="34"/>
      <c r="H66" s="34"/>
      <c r="I66" s="34"/>
      <c r="J66" s="34"/>
      <c r="K66" s="34"/>
      <c r="L66" s="34"/>
      <c r="M66" s="34" t="s">
        <v>39</v>
      </c>
      <c r="N66" s="34"/>
      <c r="T66" s="26"/>
    </row>
    <row r="67" spans="1:20" s="8" customFormat="1" ht="35.25" customHeight="1">
      <c r="A67" s="38" t="s">
        <v>124</v>
      </c>
      <c r="B67" s="38"/>
      <c r="C67" s="38"/>
      <c r="D67" s="38"/>
      <c r="E67" s="33" t="s">
        <v>125</v>
      </c>
      <c r="F67" s="33" t="s">
        <v>123</v>
      </c>
      <c r="G67" s="34"/>
      <c r="H67" s="34"/>
      <c r="I67" s="34"/>
      <c r="J67" s="34"/>
      <c r="K67" s="34"/>
      <c r="L67" s="34"/>
      <c r="M67" s="34" t="s">
        <v>39</v>
      </c>
      <c r="N67" s="34"/>
      <c r="T67" s="26"/>
    </row>
    <row r="68" spans="1:20" s="8" customFormat="1" ht="35.25" customHeight="1">
      <c r="A68" s="38" t="s">
        <v>126</v>
      </c>
      <c r="B68" s="38"/>
      <c r="C68" s="38"/>
      <c r="D68" s="38"/>
      <c r="E68" s="33" t="s">
        <v>127</v>
      </c>
      <c r="F68" s="33" t="s">
        <v>123</v>
      </c>
      <c r="G68" s="34"/>
      <c r="H68" s="34"/>
      <c r="I68" s="34"/>
      <c r="J68" s="34"/>
      <c r="K68" s="34"/>
      <c r="L68" s="34"/>
      <c r="M68" s="34" t="s">
        <v>39</v>
      </c>
      <c r="N68" s="34"/>
      <c r="T68" s="26"/>
    </row>
    <row r="69" spans="1:20" s="8" customFormat="1" ht="35.25" customHeight="1">
      <c r="A69" s="38" t="s">
        <v>128</v>
      </c>
      <c r="B69" s="38"/>
      <c r="C69" s="38"/>
      <c r="D69" s="38"/>
      <c r="E69" s="33" t="s">
        <v>129</v>
      </c>
      <c r="F69" s="33" t="s">
        <v>130</v>
      </c>
      <c r="G69" s="34">
        <f>G70</f>
        <v>0</v>
      </c>
      <c r="H69" s="34">
        <f t="shared" ref="H69:K70" si="5">H70</f>
        <v>0</v>
      </c>
      <c r="I69" s="34">
        <f t="shared" si="5"/>
        <v>0</v>
      </c>
      <c r="J69" s="34"/>
      <c r="K69" s="34">
        <f t="shared" si="5"/>
        <v>0</v>
      </c>
      <c r="L69" s="34"/>
      <c r="M69" s="34" t="s">
        <v>39</v>
      </c>
      <c r="N69" s="34"/>
      <c r="T69" s="26"/>
    </row>
    <row r="70" spans="1:20" s="8" customFormat="1" ht="35.25" customHeight="1">
      <c r="A70" s="38" t="s">
        <v>131</v>
      </c>
      <c r="B70" s="38"/>
      <c r="C70" s="38"/>
      <c r="D70" s="38"/>
      <c r="E70" s="33" t="s">
        <v>132</v>
      </c>
      <c r="F70" s="33" t="s">
        <v>133</v>
      </c>
      <c r="G70" s="34">
        <f>G71</f>
        <v>0</v>
      </c>
      <c r="H70" s="34">
        <f t="shared" si="5"/>
        <v>0</v>
      </c>
      <c r="I70" s="34">
        <f t="shared" si="5"/>
        <v>0</v>
      </c>
      <c r="J70" s="34"/>
      <c r="K70" s="34">
        <f t="shared" si="5"/>
        <v>0</v>
      </c>
      <c r="L70" s="34"/>
      <c r="M70" s="34" t="s">
        <v>39</v>
      </c>
      <c r="N70" s="34"/>
      <c r="T70" s="26"/>
    </row>
    <row r="71" spans="1:20" s="8" customFormat="1" ht="45.75" customHeight="1">
      <c r="A71" s="38" t="s">
        <v>134</v>
      </c>
      <c r="B71" s="38"/>
      <c r="C71" s="38"/>
      <c r="D71" s="38"/>
      <c r="E71" s="33" t="s">
        <v>135</v>
      </c>
      <c r="F71" s="33" t="s">
        <v>136</v>
      </c>
      <c r="G71" s="34">
        <v>0</v>
      </c>
      <c r="H71" s="34"/>
      <c r="I71" s="34">
        <v>0</v>
      </c>
      <c r="J71" s="34"/>
      <c r="K71" s="34">
        <v>0</v>
      </c>
      <c r="L71" s="34"/>
      <c r="M71" s="34" t="s">
        <v>39</v>
      </c>
      <c r="N71" s="34"/>
      <c r="T71" s="26"/>
    </row>
    <row r="72" spans="1:20" s="8" customFormat="1" ht="44.25" customHeight="1">
      <c r="A72" s="38" t="s">
        <v>137</v>
      </c>
      <c r="B72" s="38"/>
      <c r="C72" s="38"/>
      <c r="D72" s="38"/>
      <c r="E72" s="33" t="s">
        <v>138</v>
      </c>
      <c r="F72" s="33" t="s">
        <v>139</v>
      </c>
      <c r="G72" s="34"/>
      <c r="H72" s="34"/>
      <c r="I72" s="34"/>
      <c r="J72" s="34"/>
      <c r="K72" s="34"/>
      <c r="L72" s="34"/>
      <c r="M72" s="34" t="s">
        <v>39</v>
      </c>
      <c r="N72" s="34"/>
      <c r="T72" s="26"/>
    </row>
    <row r="73" spans="1:20" s="8" customFormat="1" ht="61.5" customHeight="1">
      <c r="A73" s="38" t="s">
        <v>140</v>
      </c>
      <c r="B73" s="38"/>
      <c r="C73" s="38"/>
      <c r="D73" s="38"/>
      <c r="E73" s="33" t="s">
        <v>141</v>
      </c>
      <c r="F73" s="33" t="s">
        <v>142</v>
      </c>
      <c r="G73" s="34"/>
      <c r="H73" s="34"/>
      <c r="I73" s="34"/>
      <c r="J73" s="34"/>
      <c r="K73" s="34"/>
      <c r="L73" s="34"/>
      <c r="M73" s="34" t="s">
        <v>39</v>
      </c>
      <c r="N73" s="34"/>
      <c r="T73" s="26"/>
    </row>
    <row r="74" spans="1:20" s="8" customFormat="1" ht="35.25" customHeight="1">
      <c r="A74" s="38" t="s">
        <v>143</v>
      </c>
      <c r="B74" s="38"/>
      <c r="C74" s="38"/>
      <c r="D74" s="38"/>
      <c r="E74" s="33" t="s">
        <v>144</v>
      </c>
      <c r="F74" s="33" t="s">
        <v>145</v>
      </c>
      <c r="G74" s="34"/>
      <c r="H74" s="34"/>
      <c r="I74" s="34"/>
      <c r="J74" s="34"/>
      <c r="K74" s="34"/>
      <c r="L74" s="34"/>
      <c r="M74" s="34" t="s">
        <v>39</v>
      </c>
      <c r="N74" s="34"/>
      <c r="T74" s="26"/>
    </row>
    <row r="75" spans="1:20" s="8" customFormat="1" ht="35.25" customHeight="1">
      <c r="A75" s="38" t="s">
        <v>146</v>
      </c>
      <c r="B75" s="38"/>
      <c r="C75" s="38"/>
      <c r="D75" s="38"/>
      <c r="E75" s="33" t="s">
        <v>147</v>
      </c>
      <c r="F75" s="33" t="s">
        <v>148</v>
      </c>
      <c r="G75" s="34">
        <f>G77+G78</f>
        <v>3902.8999999999996</v>
      </c>
      <c r="H75" s="34">
        <f t="shared" ref="H75:K75" si="6">H77+H78</f>
        <v>12.5</v>
      </c>
      <c r="I75" s="34">
        <f t="shared" si="6"/>
        <v>2000</v>
      </c>
      <c r="J75" s="34"/>
      <c r="K75" s="34">
        <f t="shared" si="6"/>
        <v>2000</v>
      </c>
      <c r="L75" s="34"/>
      <c r="M75" s="34" t="s">
        <v>39</v>
      </c>
      <c r="N75" s="34"/>
      <c r="T75" s="26"/>
    </row>
    <row r="76" spans="1:20" s="8" customFormat="1" ht="35.25" customHeight="1">
      <c r="A76" s="38" t="s">
        <v>149</v>
      </c>
      <c r="B76" s="38"/>
      <c r="C76" s="38"/>
      <c r="D76" s="38"/>
      <c r="E76" s="33" t="s">
        <v>150</v>
      </c>
      <c r="F76" s="33" t="s">
        <v>151</v>
      </c>
      <c r="G76" s="34"/>
      <c r="H76" s="34"/>
      <c r="I76" s="34"/>
      <c r="J76" s="34"/>
      <c r="K76" s="34"/>
      <c r="L76" s="34"/>
      <c r="M76" s="34" t="s">
        <v>39</v>
      </c>
      <c r="N76" s="34"/>
      <c r="T76" s="26"/>
    </row>
    <row r="77" spans="1:20" s="8" customFormat="1" ht="35.25" customHeight="1">
      <c r="A77" s="38" t="s">
        <v>152</v>
      </c>
      <c r="B77" s="38"/>
      <c r="C77" s="38"/>
      <c r="D77" s="38"/>
      <c r="E77" s="33" t="s">
        <v>153</v>
      </c>
      <c r="F77" s="33" t="s">
        <v>154</v>
      </c>
      <c r="G77" s="34">
        <v>0</v>
      </c>
      <c r="H77" s="34"/>
      <c r="I77" s="34"/>
      <c r="J77" s="34"/>
      <c r="K77" s="34"/>
      <c r="L77" s="34"/>
      <c r="M77" s="34" t="s">
        <v>39</v>
      </c>
      <c r="N77" s="34"/>
      <c r="T77" s="26"/>
    </row>
    <row r="78" spans="1:20" s="8" customFormat="1" ht="35.25" customHeight="1">
      <c r="A78" s="38" t="s">
        <v>155</v>
      </c>
      <c r="B78" s="38"/>
      <c r="C78" s="38"/>
      <c r="D78" s="38"/>
      <c r="E78" s="33" t="s">
        <v>156</v>
      </c>
      <c r="F78" s="33" t="s">
        <v>157</v>
      </c>
      <c r="G78" s="34">
        <v>3902.8999999999996</v>
      </c>
      <c r="H78" s="34">
        <v>12.5</v>
      </c>
      <c r="I78" s="34">
        <v>2000</v>
      </c>
      <c r="J78" s="34"/>
      <c r="K78" s="34">
        <v>2000</v>
      </c>
      <c r="L78" s="34"/>
      <c r="M78" s="34" t="s">
        <v>39</v>
      </c>
      <c r="N78" s="34"/>
      <c r="P78" s="37"/>
      <c r="Q78" s="37"/>
      <c r="T78" s="26"/>
    </row>
    <row r="79" spans="1:20" s="8" customFormat="1" ht="35.25" customHeight="1">
      <c r="A79" s="38" t="s">
        <v>158</v>
      </c>
      <c r="B79" s="38"/>
      <c r="C79" s="38"/>
      <c r="D79" s="38"/>
      <c r="E79" s="33" t="s">
        <v>159</v>
      </c>
      <c r="F79" s="33" t="s">
        <v>39</v>
      </c>
      <c r="G79" s="34"/>
      <c r="H79" s="34"/>
      <c r="I79" s="34"/>
      <c r="J79" s="34"/>
      <c r="K79" s="34"/>
      <c r="L79" s="34"/>
      <c r="M79" s="34" t="s">
        <v>39</v>
      </c>
      <c r="N79" s="34"/>
      <c r="T79" s="26"/>
    </row>
    <row r="80" spans="1:20" s="8" customFormat="1" ht="35.25" customHeight="1">
      <c r="A80" s="38" t="s">
        <v>160</v>
      </c>
      <c r="B80" s="38"/>
      <c r="C80" s="38"/>
      <c r="D80" s="38"/>
      <c r="E80" s="33" t="s">
        <v>161</v>
      </c>
      <c r="F80" s="33" t="s">
        <v>162</v>
      </c>
      <c r="G80" s="34"/>
      <c r="H80" s="34"/>
      <c r="I80" s="34"/>
      <c r="J80" s="34"/>
      <c r="K80" s="34"/>
      <c r="L80" s="34"/>
      <c r="M80" s="34" t="s">
        <v>39</v>
      </c>
      <c r="N80" s="34"/>
      <c r="T80" s="26"/>
    </row>
    <row r="81" spans="1:20" s="8" customFormat="1" ht="35.25" customHeight="1">
      <c r="A81" s="38" t="s">
        <v>163</v>
      </c>
      <c r="B81" s="38"/>
      <c r="C81" s="38"/>
      <c r="D81" s="38"/>
      <c r="E81" s="33" t="s">
        <v>164</v>
      </c>
      <c r="F81" s="33" t="s">
        <v>165</v>
      </c>
      <c r="G81" s="34"/>
      <c r="H81" s="34"/>
      <c r="I81" s="34"/>
      <c r="J81" s="34"/>
      <c r="K81" s="34"/>
      <c r="L81" s="34"/>
      <c r="M81" s="34" t="s">
        <v>39</v>
      </c>
      <c r="N81" s="34"/>
      <c r="T81" s="26"/>
    </row>
    <row r="82" spans="1:20" s="8" customFormat="1" ht="50.25" customHeight="1">
      <c r="A82" s="38" t="s">
        <v>166</v>
      </c>
      <c r="B82" s="38"/>
      <c r="C82" s="38"/>
      <c r="D82" s="38"/>
      <c r="E82" s="33" t="s">
        <v>167</v>
      </c>
      <c r="F82" s="33" t="s">
        <v>168</v>
      </c>
      <c r="G82" s="34"/>
      <c r="H82" s="34"/>
      <c r="I82" s="34"/>
      <c r="J82" s="34"/>
      <c r="K82" s="34"/>
      <c r="L82" s="34"/>
      <c r="M82" s="34" t="s">
        <v>39</v>
      </c>
      <c r="N82" s="34"/>
      <c r="T82" s="26"/>
    </row>
    <row r="83" spans="1:20" s="8" customFormat="1" ht="35.25" customHeight="1">
      <c r="A83" s="38" t="s">
        <v>169</v>
      </c>
      <c r="B83" s="38"/>
      <c r="C83" s="38"/>
      <c r="D83" s="38"/>
      <c r="E83" s="33" t="s">
        <v>170</v>
      </c>
      <c r="F83" s="33" t="s">
        <v>39</v>
      </c>
      <c r="G83" s="34"/>
      <c r="H83" s="34"/>
      <c r="I83" s="34"/>
      <c r="J83" s="34"/>
      <c r="K83" s="34"/>
      <c r="L83" s="34"/>
      <c r="M83" s="34" t="s">
        <v>39</v>
      </c>
      <c r="N83" s="34"/>
      <c r="T83" s="26"/>
    </row>
    <row r="84" spans="1:20" s="8" customFormat="1" ht="35.25" customHeight="1">
      <c r="A84" s="38" t="s">
        <v>171</v>
      </c>
      <c r="B84" s="38"/>
      <c r="C84" s="38"/>
      <c r="D84" s="38"/>
      <c r="E84" s="33" t="s">
        <v>172</v>
      </c>
      <c r="F84" s="33" t="s">
        <v>173</v>
      </c>
      <c r="G84" s="34">
        <v>0</v>
      </c>
      <c r="H84" s="34"/>
      <c r="I84" s="34"/>
      <c r="J84" s="34"/>
      <c r="K84" s="34"/>
      <c r="L84" s="34"/>
      <c r="M84" s="34" t="s">
        <v>39</v>
      </c>
      <c r="N84" s="34"/>
      <c r="T84" s="26"/>
    </row>
    <row r="85" spans="1:20" s="8" customFormat="1" ht="35.25" customHeight="1">
      <c r="A85" s="38" t="s">
        <v>174</v>
      </c>
      <c r="B85" s="38"/>
      <c r="C85" s="38"/>
      <c r="D85" s="38"/>
      <c r="E85" s="33" t="s">
        <v>175</v>
      </c>
      <c r="F85" s="33" t="s">
        <v>39</v>
      </c>
      <c r="G85" s="34">
        <f>G86+G87+G88+G89</f>
        <v>9239591</v>
      </c>
      <c r="H85" s="34">
        <f t="shared" ref="H85:K85" si="7">H86+H87+H88+H89</f>
        <v>259308.55</v>
      </c>
      <c r="I85" s="34">
        <f t="shared" si="7"/>
        <v>9129919.3900000006</v>
      </c>
      <c r="J85" s="34">
        <v>289564.79999999999</v>
      </c>
      <c r="K85" s="34">
        <f t="shared" si="7"/>
        <v>9129919.3900000006</v>
      </c>
      <c r="L85" s="34">
        <v>289564.79999999999</v>
      </c>
      <c r="M85" s="34"/>
      <c r="N85" s="34"/>
      <c r="P85" s="37"/>
      <c r="Q85" s="37"/>
      <c r="T85" s="26"/>
    </row>
    <row r="86" spans="1:20" s="8" customFormat="1" ht="35.25" customHeight="1">
      <c r="A86" s="38" t="s">
        <v>176</v>
      </c>
      <c r="B86" s="38"/>
      <c r="C86" s="38"/>
      <c r="D86" s="38"/>
      <c r="E86" s="33" t="s">
        <v>177</v>
      </c>
      <c r="F86" s="33" t="s">
        <v>178</v>
      </c>
      <c r="G86" s="34"/>
      <c r="H86" s="34"/>
      <c r="I86" s="34"/>
      <c r="J86" s="34"/>
      <c r="K86" s="34"/>
      <c r="L86" s="34"/>
      <c r="M86" s="34"/>
      <c r="N86" s="34"/>
      <c r="T86" s="26"/>
    </row>
    <row r="87" spans="1:20" s="8" customFormat="1" ht="35.25" customHeight="1">
      <c r="A87" s="38" t="s">
        <v>179</v>
      </c>
      <c r="B87" s="38"/>
      <c r="C87" s="38"/>
      <c r="D87" s="38"/>
      <c r="E87" s="33" t="s">
        <v>180</v>
      </c>
      <c r="F87" s="33" t="s">
        <v>181</v>
      </c>
      <c r="G87" s="34"/>
      <c r="H87" s="34"/>
      <c r="I87" s="34"/>
      <c r="J87" s="34"/>
      <c r="K87" s="34"/>
      <c r="L87" s="34"/>
      <c r="M87" s="34"/>
      <c r="N87" s="34"/>
      <c r="T87" s="26"/>
    </row>
    <row r="88" spans="1:20" s="8" customFormat="1" ht="35.25" customHeight="1">
      <c r="A88" s="38" t="s">
        <v>182</v>
      </c>
      <c r="B88" s="38"/>
      <c r="C88" s="38"/>
      <c r="D88" s="38"/>
      <c r="E88" s="33" t="s">
        <v>183</v>
      </c>
      <c r="F88" s="33" t="s">
        <v>184</v>
      </c>
      <c r="G88" s="34"/>
      <c r="H88" s="34"/>
      <c r="I88" s="34"/>
      <c r="J88" s="34"/>
      <c r="K88" s="34"/>
      <c r="L88" s="34"/>
      <c r="M88" s="34"/>
      <c r="N88" s="34"/>
      <c r="P88" s="8" t="s">
        <v>185</v>
      </c>
      <c r="T88" s="26"/>
    </row>
    <row r="89" spans="1:20" s="8" customFormat="1" ht="35.25" customHeight="1">
      <c r="A89" s="42" t="s">
        <v>186</v>
      </c>
      <c r="B89" s="42"/>
      <c r="C89" s="42"/>
      <c r="D89" s="42"/>
      <c r="E89" s="33" t="s">
        <v>187</v>
      </c>
      <c r="F89" s="33" t="s">
        <v>188</v>
      </c>
      <c r="G89" s="34">
        <f t="shared" ref="G89:K89" si="8">SUM(G91:G99)</f>
        <v>9239591</v>
      </c>
      <c r="H89" s="34">
        <f t="shared" si="8"/>
        <v>259308.55</v>
      </c>
      <c r="I89" s="34">
        <f t="shared" si="8"/>
        <v>9129919.3900000006</v>
      </c>
      <c r="J89" s="34">
        <v>289564.79999999999</v>
      </c>
      <c r="K89" s="34">
        <f t="shared" si="8"/>
        <v>9129919.3900000006</v>
      </c>
      <c r="L89" s="34">
        <v>289564.79999999999</v>
      </c>
      <c r="M89" s="34"/>
      <c r="N89" s="34"/>
      <c r="P89" s="37"/>
      <c r="T89" s="26"/>
    </row>
    <row r="90" spans="1:20" s="8" customFormat="1" ht="20.25" customHeight="1">
      <c r="A90" s="38" t="s">
        <v>189</v>
      </c>
      <c r="B90" s="38"/>
      <c r="C90" s="38"/>
      <c r="D90" s="38"/>
      <c r="E90" s="33"/>
      <c r="F90" s="33"/>
      <c r="G90" s="34"/>
      <c r="H90" s="34"/>
      <c r="I90" s="34"/>
      <c r="J90" s="34"/>
      <c r="K90" s="34"/>
      <c r="L90" s="34"/>
      <c r="M90" s="34"/>
      <c r="N90" s="34"/>
      <c r="T90" s="26"/>
    </row>
    <row r="91" spans="1:20" s="8" customFormat="1" ht="35.25" customHeight="1">
      <c r="A91" s="38" t="s">
        <v>190</v>
      </c>
      <c r="B91" s="38"/>
      <c r="C91" s="38"/>
      <c r="D91" s="38"/>
      <c r="E91" s="33" t="s">
        <v>191</v>
      </c>
      <c r="F91" s="33" t="s">
        <v>188</v>
      </c>
      <c r="G91" s="34">
        <v>77426.64</v>
      </c>
      <c r="H91" s="34">
        <v>0</v>
      </c>
      <c r="I91" s="34">
        <v>77420.36</v>
      </c>
      <c r="J91" s="34">
        <v>0</v>
      </c>
      <c r="K91" s="34">
        <v>77420.36</v>
      </c>
      <c r="L91" s="34">
        <v>0</v>
      </c>
      <c r="M91" s="34"/>
      <c r="N91" s="34"/>
      <c r="P91" s="8">
        <v>221</v>
      </c>
      <c r="T91" s="26"/>
    </row>
    <row r="92" spans="1:20" s="8" customFormat="1" ht="35.25" customHeight="1">
      <c r="A92" s="38" t="s">
        <v>192</v>
      </c>
      <c r="B92" s="38"/>
      <c r="C92" s="38"/>
      <c r="D92" s="38"/>
      <c r="E92" s="33" t="s">
        <v>193</v>
      </c>
      <c r="F92" s="33" t="s">
        <v>188</v>
      </c>
      <c r="G92" s="34">
        <v>0</v>
      </c>
      <c r="H92" s="34">
        <v>0</v>
      </c>
      <c r="I92" s="34">
        <v>0</v>
      </c>
      <c r="J92" s="34"/>
      <c r="K92" s="34">
        <v>0</v>
      </c>
      <c r="L92" s="34"/>
      <c r="M92" s="34"/>
      <c r="N92" s="34"/>
      <c r="P92" s="8">
        <v>222</v>
      </c>
      <c r="T92" s="26"/>
    </row>
    <row r="93" spans="1:20" s="8" customFormat="1" ht="35.25" customHeight="1">
      <c r="A93" s="38" t="s">
        <v>194</v>
      </c>
      <c r="B93" s="38"/>
      <c r="C93" s="38"/>
      <c r="D93" s="38"/>
      <c r="E93" s="33" t="s">
        <v>195</v>
      </c>
      <c r="F93" s="33" t="s">
        <v>188</v>
      </c>
      <c r="G93" s="34">
        <v>3682081.04</v>
      </c>
      <c r="H93" s="34">
        <v>0</v>
      </c>
      <c r="I93" s="34">
        <v>4002870</v>
      </c>
      <c r="J93" s="34">
        <v>39698.400000000001</v>
      </c>
      <c r="K93" s="34">
        <v>4002870</v>
      </c>
      <c r="L93" s="34">
        <v>39698.400000000001</v>
      </c>
      <c r="M93" s="34"/>
      <c r="N93" s="34"/>
      <c r="P93" s="8">
        <v>223</v>
      </c>
      <c r="T93" s="26"/>
    </row>
    <row r="94" spans="1:20" s="8" customFormat="1" ht="35.25" customHeight="1">
      <c r="A94" s="38" t="s">
        <v>196</v>
      </c>
      <c r="B94" s="38"/>
      <c r="C94" s="38"/>
      <c r="D94" s="38"/>
      <c r="E94" s="33" t="s">
        <v>197</v>
      </c>
      <c r="F94" s="33" t="s">
        <v>188</v>
      </c>
      <c r="G94" s="34">
        <v>0</v>
      </c>
      <c r="H94" s="34">
        <v>0</v>
      </c>
      <c r="I94" s="34">
        <v>0</v>
      </c>
      <c r="J94" s="34">
        <v>7005.6</v>
      </c>
      <c r="K94" s="34">
        <v>0</v>
      </c>
      <c r="L94" s="34">
        <v>7005.6</v>
      </c>
      <c r="M94" s="34"/>
      <c r="N94" s="34"/>
      <c r="P94" s="8">
        <v>224</v>
      </c>
      <c r="T94" s="26"/>
    </row>
    <row r="95" spans="1:20" s="8" customFormat="1" ht="35.25" customHeight="1">
      <c r="A95" s="38" t="s">
        <v>198</v>
      </c>
      <c r="B95" s="38"/>
      <c r="C95" s="38"/>
      <c r="D95" s="38"/>
      <c r="E95" s="33" t="s">
        <v>199</v>
      </c>
      <c r="F95" s="33" t="s">
        <v>188</v>
      </c>
      <c r="G95" s="34">
        <v>3088732.12</v>
      </c>
      <c r="H95" s="34">
        <v>0</v>
      </c>
      <c r="I95" s="34">
        <v>3557609.87</v>
      </c>
      <c r="J95" s="34">
        <v>102748.8</v>
      </c>
      <c r="K95" s="34">
        <v>3557609.87</v>
      </c>
      <c r="L95" s="34">
        <v>102748.8</v>
      </c>
      <c r="M95" s="34"/>
      <c r="N95" s="34"/>
      <c r="P95" s="8">
        <v>225</v>
      </c>
      <c r="T95" s="26"/>
    </row>
    <row r="96" spans="1:20" s="8" customFormat="1" ht="35.25" customHeight="1">
      <c r="A96" s="38" t="s">
        <v>200</v>
      </c>
      <c r="B96" s="38"/>
      <c r="C96" s="38"/>
      <c r="D96" s="38"/>
      <c r="E96" s="33" t="s">
        <v>201</v>
      </c>
      <c r="F96" s="33" t="s">
        <v>188</v>
      </c>
      <c r="G96" s="34">
        <v>898963.27</v>
      </c>
      <c r="H96" s="34">
        <v>181101.13</v>
      </c>
      <c r="I96" s="34">
        <v>661559</v>
      </c>
      <c r="J96" s="34">
        <v>0</v>
      </c>
      <c r="K96" s="34">
        <v>661559</v>
      </c>
      <c r="L96" s="34">
        <v>0</v>
      </c>
      <c r="M96" s="34"/>
      <c r="N96" s="34"/>
      <c r="P96" s="8">
        <v>226</v>
      </c>
      <c r="T96" s="26"/>
    </row>
    <row r="97" spans="1:20" s="8" customFormat="1" ht="35.25" customHeight="1">
      <c r="A97" s="38" t="s">
        <v>202</v>
      </c>
      <c r="B97" s="38"/>
      <c r="C97" s="38"/>
      <c r="D97" s="38"/>
      <c r="E97" s="33" t="s">
        <v>203</v>
      </c>
      <c r="F97" s="33" t="s">
        <v>188</v>
      </c>
      <c r="G97" s="34">
        <v>0</v>
      </c>
      <c r="H97" s="34">
        <v>0</v>
      </c>
      <c r="I97" s="34">
        <v>0</v>
      </c>
      <c r="J97" s="34">
        <v>46704</v>
      </c>
      <c r="K97" s="34">
        <v>0</v>
      </c>
      <c r="L97" s="34">
        <v>46704</v>
      </c>
      <c r="M97" s="34"/>
      <c r="N97" s="34"/>
      <c r="P97" s="8">
        <v>227</v>
      </c>
      <c r="T97" s="26"/>
    </row>
    <row r="98" spans="1:20" s="8" customFormat="1" ht="35.25" customHeight="1">
      <c r="A98" s="38" t="s">
        <v>204</v>
      </c>
      <c r="B98" s="38"/>
      <c r="C98" s="38"/>
      <c r="D98" s="38"/>
      <c r="E98" s="33" t="s">
        <v>205</v>
      </c>
      <c r="F98" s="33" t="s">
        <v>188</v>
      </c>
      <c r="G98" s="34">
        <v>447869.92000000004</v>
      </c>
      <c r="H98" s="34">
        <v>28956.15</v>
      </c>
      <c r="I98" s="34">
        <v>188057</v>
      </c>
      <c r="J98" s="34">
        <v>93408</v>
      </c>
      <c r="K98" s="34">
        <v>188057</v>
      </c>
      <c r="L98" s="34">
        <v>93408</v>
      </c>
      <c r="M98" s="34"/>
      <c r="N98" s="34"/>
      <c r="P98" s="8">
        <v>310</v>
      </c>
      <c r="T98" s="26"/>
    </row>
    <row r="99" spans="1:20" s="8" customFormat="1" ht="35.25" customHeight="1">
      <c r="A99" s="38" t="s">
        <v>206</v>
      </c>
      <c r="B99" s="38"/>
      <c r="C99" s="38"/>
      <c r="D99" s="38"/>
      <c r="E99" s="33" t="s">
        <v>207</v>
      </c>
      <c r="F99" s="33" t="s">
        <v>188</v>
      </c>
      <c r="G99" s="34">
        <v>1044518.0099999999</v>
      </c>
      <c r="H99" s="34">
        <f>4045.91+45205.36</f>
        <v>49251.270000000004</v>
      </c>
      <c r="I99" s="34">
        <v>642403.16</v>
      </c>
      <c r="J99" s="34"/>
      <c r="K99" s="34">
        <v>642403.16</v>
      </c>
      <c r="L99" s="34"/>
      <c r="M99" s="34"/>
      <c r="N99" s="34"/>
      <c r="P99" s="8">
        <v>340</v>
      </c>
      <c r="T99" s="26"/>
    </row>
    <row r="100" spans="1:20" s="8" customFormat="1" ht="35.25" customHeight="1">
      <c r="A100" s="38" t="s">
        <v>208</v>
      </c>
      <c r="B100" s="38"/>
      <c r="C100" s="38"/>
      <c r="D100" s="38"/>
      <c r="E100" s="33" t="s">
        <v>209</v>
      </c>
      <c r="F100" s="33" t="s">
        <v>210</v>
      </c>
      <c r="G100" s="34"/>
      <c r="H100" s="34"/>
      <c r="I100" s="34"/>
      <c r="J100" s="34"/>
      <c r="K100" s="34"/>
      <c r="L100" s="34"/>
      <c r="M100" s="34"/>
      <c r="N100" s="34"/>
      <c r="T100" s="26"/>
    </row>
    <row r="101" spans="1:20" s="8" customFormat="1" ht="41.25" customHeight="1">
      <c r="A101" s="38" t="s">
        <v>211</v>
      </c>
      <c r="B101" s="38"/>
      <c r="C101" s="38"/>
      <c r="D101" s="38"/>
      <c r="E101" s="33" t="s">
        <v>212</v>
      </c>
      <c r="F101" s="33" t="s">
        <v>213</v>
      </c>
      <c r="G101" s="34"/>
      <c r="H101" s="34"/>
      <c r="I101" s="34"/>
      <c r="J101" s="34"/>
      <c r="K101" s="34"/>
      <c r="L101" s="34"/>
      <c r="M101" s="34"/>
      <c r="N101" s="34"/>
      <c r="T101" s="26"/>
    </row>
    <row r="102" spans="1:20" s="8" customFormat="1" ht="35.25" customHeight="1">
      <c r="A102" s="38" t="s">
        <v>214</v>
      </c>
      <c r="B102" s="38"/>
      <c r="C102" s="38"/>
      <c r="D102" s="38"/>
      <c r="E102" s="33" t="s">
        <v>215</v>
      </c>
      <c r="F102" s="33" t="s">
        <v>216</v>
      </c>
      <c r="G102" s="34"/>
      <c r="H102" s="34"/>
      <c r="I102" s="34"/>
      <c r="J102" s="34"/>
      <c r="K102" s="34"/>
      <c r="L102" s="34"/>
      <c r="M102" s="34"/>
      <c r="N102" s="34"/>
      <c r="T102" s="26"/>
    </row>
    <row r="103" spans="1:20" s="8" customFormat="1" ht="35.25" customHeight="1">
      <c r="A103" s="35" t="s">
        <v>217</v>
      </c>
      <c r="B103" s="35"/>
      <c r="C103" s="35"/>
      <c r="D103" s="35"/>
      <c r="E103" s="33" t="s">
        <v>218</v>
      </c>
      <c r="F103" s="33" t="s">
        <v>219</v>
      </c>
      <c r="G103" s="34"/>
      <c r="H103" s="34"/>
      <c r="I103" s="34"/>
      <c r="J103" s="34">
        <v>0</v>
      </c>
      <c r="K103" s="34"/>
      <c r="L103" s="34">
        <v>0</v>
      </c>
      <c r="M103" s="34" t="s">
        <v>39</v>
      </c>
      <c r="N103" s="34"/>
      <c r="T103" s="26"/>
    </row>
    <row r="104" spans="1:20" s="8" customFormat="1" ht="35.25" customHeight="1">
      <c r="A104" s="38" t="s">
        <v>220</v>
      </c>
      <c r="B104" s="38"/>
      <c r="C104" s="38"/>
      <c r="D104" s="38"/>
      <c r="E104" s="33" t="s">
        <v>221</v>
      </c>
      <c r="F104" s="33"/>
      <c r="G104" s="34"/>
      <c r="H104" s="34"/>
      <c r="I104" s="34"/>
      <c r="J104" s="34"/>
      <c r="K104" s="34"/>
      <c r="L104" s="34"/>
      <c r="M104" s="34" t="s">
        <v>39</v>
      </c>
      <c r="N104" s="34"/>
      <c r="T104" s="26"/>
    </row>
    <row r="105" spans="1:20" s="8" customFormat="1" ht="35.25" customHeight="1">
      <c r="A105" s="35" t="s">
        <v>222</v>
      </c>
      <c r="B105" s="35"/>
      <c r="C105" s="35"/>
      <c r="D105" s="35"/>
      <c r="E105" s="33" t="s">
        <v>223</v>
      </c>
      <c r="F105" s="33"/>
      <c r="G105" s="34"/>
      <c r="H105" s="34"/>
      <c r="I105" s="34"/>
      <c r="J105" s="34"/>
      <c r="K105" s="34"/>
      <c r="L105" s="34"/>
      <c r="M105" s="34" t="s">
        <v>39</v>
      </c>
      <c r="N105" s="34"/>
      <c r="T105" s="26"/>
    </row>
    <row r="106" spans="1:20" s="8" customFormat="1" ht="35.25" customHeight="1">
      <c r="A106" s="35" t="s">
        <v>224</v>
      </c>
      <c r="B106" s="35"/>
      <c r="C106" s="35"/>
      <c r="D106" s="35"/>
      <c r="E106" s="33" t="s">
        <v>225</v>
      </c>
      <c r="F106" s="33"/>
      <c r="G106" s="34"/>
      <c r="H106" s="34"/>
      <c r="I106" s="34"/>
      <c r="J106" s="34"/>
      <c r="K106" s="34"/>
      <c r="L106" s="34"/>
      <c r="M106" s="34" t="s">
        <v>39</v>
      </c>
      <c r="N106" s="34"/>
      <c r="T106" s="26"/>
    </row>
    <row r="107" spans="1:20" s="8" customFormat="1" ht="35.25" customHeight="1">
      <c r="A107" s="35" t="s">
        <v>226</v>
      </c>
      <c r="B107" s="35"/>
      <c r="C107" s="35"/>
      <c r="D107" s="35"/>
      <c r="E107" s="33" t="s">
        <v>227</v>
      </c>
      <c r="F107" s="33" t="s">
        <v>39</v>
      </c>
      <c r="G107" s="34"/>
      <c r="H107" s="34"/>
      <c r="I107" s="34"/>
      <c r="J107" s="34"/>
      <c r="K107" s="34"/>
      <c r="L107" s="34"/>
      <c r="M107" s="34" t="s">
        <v>39</v>
      </c>
      <c r="N107" s="34"/>
      <c r="T107" s="26"/>
    </row>
    <row r="108" spans="1:20" s="8" customFormat="1" ht="35.25" customHeight="1">
      <c r="A108" s="38" t="s">
        <v>228</v>
      </c>
      <c r="B108" s="38"/>
      <c r="C108" s="38"/>
      <c r="D108" s="38"/>
      <c r="E108" s="33" t="s">
        <v>229</v>
      </c>
      <c r="F108" s="33" t="s">
        <v>230</v>
      </c>
      <c r="G108" s="34"/>
      <c r="H108" s="34"/>
      <c r="I108" s="34"/>
      <c r="J108" s="34"/>
      <c r="K108" s="34"/>
      <c r="L108" s="34"/>
      <c r="M108" s="34" t="s">
        <v>39</v>
      </c>
      <c r="N108" s="34"/>
      <c r="Q108" s="37">
        <f>H33-H55+H31</f>
        <v>-1.8189894035458565E-11</v>
      </c>
      <c r="T108" s="26"/>
    </row>
    <row r="109" spans="1:20" s="8" customFormat="1" ht="12.75">
      <c r="G109" s="37"/>
      <c r="I109" s="37"/>
      <c r="T109" s="26"/>
    </row>
    <row r="110" spans="1:20" s="8" customFormat="1" ht="12.75">
      <c r="T110" s="26"/>
    </row>
    <row r="111" spans="1:20" s="8" customFormat="1" ht="12.75">
      <c r="A111" s="43" t="s">
        <v>231</v>
      </c>
      <c r="B111" s="43"/>
      <c r="C111" s="43"/>
      <c r="D111" s="43"/>
      <c r="E111" s="43"/>
      <c r="F111" s="43"/>
      <c r="G111" s="43"/>
      <c r="H111" s="43"/>
      <c r="I111" s="43"/>
      <c r="J111" s="43"/>
      <c r="K111" s="43"/>
      <c r="L111" s="43"/>
      <c r="M111" s="43"/>
      <c r="N111" s="43"/>
      <c r="O111" s="43"/>
      <c r="T111" s="26"/>
    </row>
    <row r="112" spans="1:20" s="8" customFormat="1" ht="12.75">
      <c r="A112" s="43" t="s">
        <v>232</v>
      </c>
      <c r="B112" s="43"/>
      <c r="C112" s="43"/>
      <c r="D112" s="43"/>
      <c r="E112" s="43"/>
      <c r="F112" s="43"/>
      <c r="G112" s="43"/>
      <c r="H112" s="43"/>
      <c r="I112" s="43"/>
      <c r="J112" s="43"/>
      <c r="K112" s="43"/>
      <c r="L112" s="43"/>
      <c r="M112" s="43"/>
      <c r="N112" s="43"/>
      <c r="O112" s="43"/>
      <c r="T112" s="26"/>
    </row>
    <row r="113" spans="1:20" s="8" customFormat="1" ht="12.75">
      <c r="A113" s="43" t="s">
        <v>233</v>
      </c>
      <c r="B113" s="43"/>
      <c r="C113" s="43"/>
      <c r="D113" s="43"/>
      <c r="E113" s="43"/>
      <c r="F113" s="43"/>
      <c r="G113" s="43"/>
      <c r="H113" s="43"/>
      <c r="I113" s="43"/>
      <c r="J113" s="43"/>
      <c r="K113" s="43"/>
      <c r="L113" s="43"/>
      <c r="M113" s="43"/>
      <c r="N113" s="43"/>
      <c r="O113" s="43"/>
      <c r="T113" s="26"/>
    </row>
    <row r="114" spans="1:20" s="8" customFormat="1" ht="12.75">
      <c r="A114" s="43" t="s">
        <v>234</v>
      </c>
      <c r="B114" s="43"/>
      <c r="C114" s="43"/>
      <c r="D114" s="43"/>
      <c r="E114" s="43"/>
      <c r="F114" s="43"/>
      <c r="G114" s="43"/>
      <c r="H114" s="43"/>
      <c r="I114" s="43"/>
      <c r="J114" s="43"/>
      <c r="K114" s="43"/>
      <c r="L114" s="43"/>
      <c r="M114" s="43"/>
      <c r="N114" s="43"/>
      <c r="O114" s="43"/>
      <c r="T114" s="26"/>
    </row>
    <row r="115" spans="1:20" s="8" customFormat="1" ht="12.75">
      <c r="A115" s="43" t="s">
        <v>235</v>
      </c>
      <c r="B115" s="43"/>
      <c r="C115" s="43"/>
      <c r="D115" s="43"/>
      <c r="E115" s="43"/>
      <c r="F115" s="43"/>
      <c r="G115" s="43"/>
      <c r="H115" s="43"/>
      <c r="I115" s="43"/>
      <c r="J115" s="43"/>
      <c r="K115" s="43"/>
      <c r="L115" s="43"/>
      <c r="M115" s="43"/>
      <c r="N115" s="43"/>
      <c r="O115" s="43"/>
      <c r="T115" s="26"/>
    </row>
    <row r="116" spans="1:20" s="8" customFormat="1" ht="12.75">
      <c r="A116" s="43" t="s">
        <v>236</v>
      </c>
      <c r="B116" s="43"/>
      <c r="C116" s="43"/>
      <c r="D116" s="43"/>
      <c r="E116" s="43"/>
      <c r="F116" s="43"/>
      <c r="G116" s="43"/>
      <c r="H116" s="43"/>
      <c r="I116" s="43"/>
      <c r="J116" s="43"/>
      <c r="K116" s="43"/>
      <c r="L116" s="43"/>
      <c r="M116" s="43"/>
      <c r="N116" s="43"/>
      <c r="O116" s="43"/>
      <c r="T116" s="26"/>
    </row>
    <row r="117" spans="1:20" s="8" customFormat="1" ht="12.75">
      <c r="A117" s="43" t="s">
        <v>237</v>
      </c>
      <c r="B117" s="43"/>
      <c r="C117" s="43"/>
      <c r="D117" s="43"/>
      <c r="E117" s="43"/>
      <c r="F117" s="43"/>
      <c r="G117" s="43"/>
      <c r="H117" s="43"/>
      <c r="I117" s="43"/>
      <c r="J117" s="43"/>
      <c r="K117" s="43"/>
      <c r="L117" s="43"/>
      <c r="M117" s="43"/>
      <c r="N117" s="43"/>
      <c r="O117" s="43"/>
      <c r="T117" s="26"/>
    </row>
    <row r="118" spans="1:20" s="8" customFormat="1" ht="12.75">
      <c r="A118" s="43" t="s">
        <v>238</v>
      </c>
      <c r="B118" s="43"/>
      <c r="C118" s="43"/>
      <c r="D118" s="43"/>
      <c r="E118" s="43"/>
      <c r="F118" s="43"/>
      <c r="G118" s="43"/>
      <c r="H118" s="43"/>
      <c r="I118" s="43"/>
      <c r="J118" s="43"/>
      <c r="K118" s="43"/>
      <c r="L118" s="43"/>
      <c r="M118" s="43"/>
      <c r="N118" s="43"/>
      <c r="O118" s="43"/>
      <c r="T118" s="26"/>
    </row>
    <row r="119" spans="1:20" s="8" customFormat="1" ht="12.75">
      <c r="A119" s="43" t="s">
        <v>239</v>
      </c>
      <c r="B119" s="43"/>
      <c r="C119" s="43"/>
      <c r="D119" s="43"/>
      <c r="E119" s="43"/>
      <c r="F119" s="43"/>
      <c r="G119" s="43"/>
      <c r="H119" s="43"/>
      <c r="I119" s="43"/>
      <c r="J119" s="43"/>
      <c r="K119" s="43"/>
      <c r="L119" s="43"/>
      <c r="M119" s="43"/>
      <c r="N119" s="43"/>
      <c r="O119" s="43"/>
      <c r="T119" s="26"/>
    </row>
    <row r="120" spans="1:20" s="8" customFormat="1" ht="12.75">
      <c r="A120" s="43" t="s">
        <v>240</v>
      </c>
      <c r="B120" s="43"/>
      <c r="C120" s="43"/>
      <c r="D120" s="43"/>
      <c r="E120" s="43"/>
      <c r="F120" s="43"/>
      <c r="G120" s="43"/>
      <c r="H120" s="43"/>
      <c r="I120" s="43"/>
      <c r="J120" s="43"/>
      <c r="K120" s="43"/>
      <c r="L120" s="43"/>
      <c r="M120" s="43"/>
      <c r="N120" s="43"/>
      <c r="O120" s="43"/>
      <c r="T120" s="26"/>
    </row>
    <row r="121" spans="1:20" s="8" customFormat="1" ht="12.75">
      <c r="A121" s="43" t="s">
        <v>241</v>
      </c>
      <c r="B121" s="43"/>
      <c r="C121" s="43"/>
      <c r="D121" s="43"/>
      <c r="E121" s="43"/>
      <c r="F121" s="43"/>
      <c r="G121" s="43"/>
      <c r="H121" s="43"/>
      <c r="I121" s="43"/>
      <c r="J121" s="43"/>
      <c r="K121" s="43"/>
      <c r="L121" s="43"/>
      <c r="M121" s="43"/>
      <c r="N121" s="43"/>
      <c r="O121" s="43"/>
      <c r="T121" s="26"/>
    </row>
    <row r="122" spans="1:20" s="8" customFormat="1" ht="12.75">
      <c r="A122" s="43" t="s">
        <v>242</v>
      </c>
      <c r="B122" s="43"/>
      <c r="C122" s="43"/>
      <c r="D122" s="43"/>
      <c r="E122" s="43"/>
      <c r="F122" s="43"/>
      <c r="G122" s="43"/>
      <c r="H122" s="43"/>
      <c r="I122" s="43"/>
      <c r="J122" s="43"/>
      <c r="K122" s="43"/>
      <c r="L122" s="43"/>
      <c r="M122" s="43"/>
      <c r="N122" s="43"/>
      <c r="O122" s="43"/>
      <c r="T122" s="26"/>
    </row>
    <row r="123" spans="1:20" s="8" customFormat="1" ht="12.75">
      <c r="A123" s="43" t="s">
        <v>243</v>
      </c>
      <c r="B123" s="43"/>
      <c r="C123" s="43"/>
      <c r="D123" s="43"/>
      <c r="E123" s="43"/>
      <c r="F123" s="43"/>
      <c r="G123" s="43"/>
      <c r="H123" s="43"/>
      <c r="I123" s="43"/>
      <c r="J123" s="43"/>
      <c r="K123" s="43"/>
      <c r="L123" s="43"/>
      <c r="M123" s="43"/>
      <c r="N123" s="43"/>
      <c r="O123" s="43"/>
      <c r="T123" s="26"/>
    </row>
    <row r="124" spans="1:20" s="8" customFormat="1" ht="12.75">
      <c r="T124" s="26"/>
    </row>
    <row r="125" spans="1:20" ht="19.5">
      <c r="A125" s="44" t="s">
        <v>244</v>
      </c>
      <c r="B125" s="44"/>
      <c r="C125" s="44"/>
      <c r="D125" s="44"/>
      <c r="E125" s="44"/>
      <c r="F125" s="44"/>
      <c r="G125" s="44"/>
      <c r="H125" s="44"/>
      <c r="I125" s="44"/>
      <c r="J125" s="44"/>
      <c r="K125" s="44"/>
      <c r="L125" s="44"/>
      <c r="M125" s="44"/>
      <c r="N125" s="44"/>
      <c r="O125" s="44"/>
    </row>
    <row r="126" spans="1:20" ht="12.75">
      <c r="A126" s="47"/>
      <c r="B126" s="47"/>
      <c r="C126" s="47"/>
      <c r="D126" s="47"/>
      <c r="E126" s="47"/>
      <c r="F126" s="47"/>
      <c r="G126" s="47"/>
      <c r="H126" s="47"/>
      <c r="I126" s="47"/>
      <c r="J126" s="47"/>
      <c r="K126" s="47"/>
      <c r="L126" s="47"/>
      <c r="M126" s="47"/>
      <c r="N126" s="47"/>
      <c r="O126" s="47"/>
    </row>
    <row r="127" spans="1:20" ht="12.75" customHeight="1">
      <c r="A127" s="48" t="s">
        <v>245</v>
      </c>
      <c r="B127" s="48"/>
      <c r="C127" s="48" t="s">
        <v>24</v>
      </c>
      <c r="D127" s="48"/>
      <c r="E127" s="48"/>
      <c r="F127" s="48"/>
      <c r="G127" s="48"/>
      <c r="H127" s="48"/>
      <c r="I127" s="48"/>
      <c r="J127" s="49" t="s">
        <v>246</v>
      </c>
      <c r="K127" s="49" t="s">
        <v>247</v>
      </c>
      <c r="L127" s="49" t="s">
        <v>248</v>
      </c>
      <c r="M127" s="49"/>
      <c r="N127" s="49"/>
      <c r="O127" s="49"/>
    </row>
    <row r="128" spans="1:20" ht="12.75" customHeight="1">
      <c r="A128" s="48"/>
      <c r="B128" s="48"/>
      <c r="C128" s="48"/>
      <c r="D128" s="48"/>
      <c r="E128" s="48"/>
      <c r="F128" s="48"/>
      <c r="G128" s="48"/>
      <c r="H128" s="48"/>
      <c r="I128" s="48"/>
      <c r="J128" s="49"/>
      <c r="K128" s="49"/>
      <c r="L128" s="49" t="s">
        <v>249</v>
      </c>
      <c r="M128" s="49" t="s">
        <v>250</v>
      </c>
      <c r="N128" s="49" t="s">
        <v>251</v>
      </c>
      <c r="O128" s="49" t="s">
        <v>252</v>
      </c>
    </row>
    <row r="129" spans="1:19" ht="38.25">
      <c r="A129" s="48"/>
      <c r="B129" s="48"/>
      <c r="C129" s="48"/>
      <c r="D129" s="48"/>
      <c r="E129" s="48"/>
      <c r="F129" s="48"/>
      <c r="G129" s="48"/>
      <c r="H129" s="48"/>
      <c r="I129" s="48"/>
      <c r="J129" s="49"/>
      <c r="K129" s="49"/>
      <c r="L129" s="49" t="s">
        <v>253</v>
      </c>
      <c r="M129" s="49" t="s">
        <v>254</v>
      </c>
      <c r="N129" s="49" t="s">
        <v>255</v>
      </c>
      <c r="O129" s="49"/>
    </row>
    <row r="130" spans="1:19" ht="21" customHeight="1">
      <c r="A130" s="50" t="s">
        <v>256</v>
      </c>
      <c r="B130" s="50"/>
      <c r="C130" s="50" t="s">
        <v>257</v>
      </c>
      <c r="D130" s="50"/>
      <c r="E130" s="50"/>
      <c r="F130" s="50"/>
      <c r="G130" s="50"/>
      <c r="H130" s="50"/>
      <c r="I130" s="50"/>
      <c r="J130" s="51" t="s">
        <v>258</v>
      </c>
      <c r="K130" s="51" t="s">
        <v>259</v>
      </c>
      <c r="L130" s="51" t="s">
        <v>260</v>
      </c>
      <c r="M130" s="51" t="s">
        <v>261</v>
      </c>
      <c r="N130" s="51" t="s">
        <v>262</v>
      </c>
      <c r="O130" s="51" t="s">
        <v>263</v>
      </c>
    </row>
    <row r="131" spans="1:19" ht="114" customHeight="1">
      <c r="A131" s="52">
        <v>1</v>
      </c>
      <c r="B131" s="52"/>
      <c r="C131" s="53" t="s">
        <v>264</v>
      </c>
      <c r="D131" s="53"/>
      <c r="E131" s="53"/>
      <c r="F131" s="53"/>
      <c r="G131" s="53"/>
      <c r="H131" s="53"/>
      <c r="I131" s="53"/>
      <c r="J131" s="51" t="s">
        <v>265</v>
      </c>
      <c r="K131" s="51" t="s">
        <v>39</v>
      </c>
      <c r="L131" s="54">
        <f>G85+H85</f>
        <v>9498899.5500000007</v>
      </c>
      <c r="M131" s="54">
        <f>I85+J85</f>
        <v>9419484.1900000013</v>
      </c>
      <c r="N131" s="54">
        <f>K85+L85</f>
        <v>9419484.1900000013</v>
      </c>
      <c r="O131" s="55"/>
      <c r="P131" s="56">
        <f>G85+H85</f>
        <v>9498899.5500000007</v>
      </c>
      <c r="Q131" s="56">
        <f>G85+H85</f>
        <v>9498899.5500000007</v>
      </c>
      <c r="R131" s="56">
        <f>I85+J85</f>
        <v>9419484.1900000013</v>
      </c>
      <c r="S131" s="56">
        <f>K85+L85</f>
        <v>9419484.1900000013</v>
      </c>
    </row>
    <row r="132" spans="1:19" ht="94.5" customHeight="1">
      <c r="A132" s="52" t="s">
        <v>266</v>
      </c>
      <c r="B132" s="52"/>
      <c r="C132" s="53" t="s">
        <v>267</v>
      </c>
      <c r="D132" s="53"/>
      <c r="E132" s="53"/>
      <c r="F132" s="53"/>
      <c r="G132" s="53"/>
      <c r="H132" s="53"/>
      <c r="I132" s="53"/>
      <c r="J132" s="51" t="s">
        <v>268</v>
      </c>
      <c r="K132" s="51" t="s">
        <v>39</v>
      </c>
      <c r="L132" s="57">
        <f>L133+L134</f>
        <v>0</v>
      </c>
      <c r="M132" s="57">
        <f t="shared" ref="M132:N132" si="9">M133+M134</f>
        <v>947950</v>
      </c>
      <c r="N132" s="57">
        <f t="shared" si="9"/>
        <v>0</v>
      </c>
      <c r="O132" s="55"/>
      <c r="Q132" s="56">
        <f>L131-P131</f>
        <v>0</v>
      </c>
      <c r="R132" s="56">
        <f>M131-R131</f>
        <v>0</v>
      </c>
      <c r="S132" s="56">
        <f>S131-N131</f>
        <v>0</v>
      </c>
    </row>
    <row r="133" spans="1:19" ht="43.5" customHeight="1">
      <c r="A133" s="52" t="s">
        <v>269</v>
      </c>
      <c r="B133" s="52"/>
      <c r="C133" s="53" t="s">
        <v>270</v>
      </c>
      <c r="D133" s="53"/>
      <c r="E133" s="53"/>
      <c r="F133" s="53"/>
      <c r="G133" s="53"/>
      <c r="H133" s="53"/>
      <c r="I133" s="53"/>
      <c r="J133" s="51" t="s">
        <v>271</v>
      </c>
      <c r="K133" s="51" t="s">
        <v>39</v>
      </c>
      <c r="L133" s="57">
        <v>0</v>
      </c>
      <c r="M133" s="57">
        <v>0</v>
      </c>
      <c r="N133" s="57">
        <v>0</v>
      </c>
      <c r="O133" s="55"/>
    </row>
    <row r="134" spans="1:19" ht="43.5" customHeight="1">
      <c r="A134" s="52" t="s">
        <v>272</v>
      </c>
      <c r="B134" s="52"/>
      <c r="C134" s="53" t="s">
        <v>273</v>
      </c>
      <c r="D134" s="53"/>
      <c r="E134" s="53"/>
      <c r="F134" s="53"/>
      <c r="G134" s="53"/>
      <c r="H134" s="53"/>
      <c r="I134" s="53"/>
      <c r="J134" s="51" t="s">
        <v>274</v>
      </c>
      <c r="K134" s="51" t="s">
        <v>39</v>
      </c>
      <c r="L134" s="57">
        <v>0</v>
      </c>
      <c r="M134" s="57">
        <f>M151</f>
        <v>947950</v>
      </c>
      <c r="N134" s="57">
        <v>0</v>
      </c>
      <c r="O134" s="55"/>
    </row>
    <row r="135" spans="1:19" ht="43.5" customHeight="1">
      <c r="A135" s="52" t="s">
        <v>275</v>
      </c>
      <c r="B135" s="52"/>
      <c r="C135" s="53" t="s">
        <v>276</v>
      </c>
      <c r="D135" s="53"/>
      <c r="E135" s="53"/>
      <c r="F135" s="53"/>
      <c r="G135" s="53"/>
      <c r="H135" s="53"/>
      <c r="I135" s="53"/>
      <c r="J135" s="51" t="s">
        <v>277</v>
      </c>
      <c r="K135" s="51" t="s">
        <v>39</v>
      </c>
      <c r="L135" s="58">
        <f>L136+L139+L143</f>
        <v>9498899.5500000007</v>
      </c>
      <c r="M135" s="58">
        <f>M136+M139+M143</f>
        <v>8471534.1900000013</v>
      </c>
      <c r="N135" s="58">
        <f t="shared" ref="N135" si="10">N136+N139+N143</f>
        <v>9419484.1900000013</v>
      </c>
      <c r="O135" s="55"/>
    </row>
    <row r="136" spans="1:19" ht="43.5" customHeight="1">
      <c r="A136" s="52" t="s">
        <v>278</v>
      </c>
      <c r="B136" s="52"/>
      <c r="C136" s="53" t="s">
        <v>279</v>
      </c>
      <c r="D136" s="53"/>
      <c r="E136" s="53"/>
      <c r="F136" s="53"/>
      <c r="G136" s="53"/>
      <c r="H136" s="53"/>
      <c r="I136" s="53"/>
      <c r="J136" s="51" t="s">
        <v>280</v>
      </c>
      <c r="K136" s="51" t="s">
        <v>39</v>
      </c>
      <c r="L136" s="54">
        <f>L137+L138</f>
        <v>9239591</v>
      </c>
      <c r="M136" s="54">
        <f>M137+M138</f>
        <v>8181969.3900000006</v>
      </c>
      <c r="N136" s="54">
        <f t="shared" ref="N136" si="11">N137+N138</f>
        <v>9129919.3900000006</v>
      </c>
      <c r="O136" s="55"/>
    </row>
    <row r="137" spans="1:19" ht="43.5" customHeight="1">
      <c r="A137" s="52" t="s">
        <v>281</v>
      </c>
      <c r="B137" s="52"/>
      <c r="C137" s="53" t="s">
        <v>282</v>
      </c>
      <c r="D137" s="53"/>
      <c r="E137" s="53"/>
      <c r="F137" s="53"/>
      <c r="G137" s="53"/>
      <c r="H137" s="53"/>
      <c r="I137" s="53"/>
      <c r="J137" s="51" t="s">
        <v>283</v>
      </c>
      <c r="K137" s="51" t="s">
        <v>39</v>
      </c>
      <c r="L137" s="57">
        <v>0</v>
      </c>
      <c r="M137" s="57">
        <v>0</v>
      </c>
      <c r="N137" s="57">
        <v>0</v>
      </c>
      <c r="O137" s="55"/>
    </row>
    <row r="138" spans="1:19" ht="43.5" customHeight="1">
      <c r="A138" s="52" t="s">
        <v>284</v>
      </c>
      <c r="B138" s="52"/>
      <c r="C138" s="53" t="s">
        <v>285</v>
      </c>
      <c r="D138" s="53"/>
      <c r="E138" s="53"/>
      <c r="F138" s="53"/>
      <c r="G138" s="53"/>
      <c r="H138" s="53"/>
      <c r="I138" s="53"/>
      <c r="J138" s="51" t="s">
        <v>286</v>
      </c>
      <c r="K138" s="51" t="s">
        <v>39</v>
      </c>
      <c r="L138" s="57">
        <f>G85-L139-L134</f>
        <v>9239591</v>
      </c>
      <c r="M138" s="57">
        <f>I85-I49-M134</f>
        <v>8181969.3900000006</v>
      </c>
      <c r="N138" s="57">
        <f>K85-K49</f>
        <v>9129919.3900000006</v>
      </c>
      <c r="O138" s="55"/>
    </row>
    <row r="139" spans="1:19" ht="43.5" customHeight="1">
      <c r="A139" s="52" t="s">
        <v>287</v>
      </c>
      <c r="B139" s="52"/>
      <c r="C139" s="53" t="s">
        <v>288</v>
      </c>
      <c r="D139" s="53"/>
      <c r="E139" s="53"/>
      <c r="F139" s="53"/>
      <c r="G139" s="53"/>
      <c r="H139" s="53"/>
      <c r="I139" s="53"/>
      <c r="J139" s="51" t="s">
        <v>289</v>
      </c>
      <c r="K139" s="51" t="s">
        <v>39</v>
      </c>
      <c r="L139" s="57">
        <f>L140+L141</f>
        <v>0</v>
      </c>
      <c r="M139" s="57">
        <f t="shared" ref="M139:N139" si="12">M140+M141</f>
        <v>0</v>
      </c>
      <c r="N139" s="57">
        <f t="shared" si="12"/>
        <v>0</v>
      </c>
      <c r="O139" s="55"/>
    </row>
    <row r="140" spans="1:19" ht="43.5" customHeight="1">
      <c r="A140" s="52" t="s">
        <v>290</v>
      </c>
      <c r="B140" s="52"/>
      <c r="C140" s="53" t="s">
        <v>282</v>
      </c>
      <c r="D140" s="53"/>
      <c r="E140" s="53"/>
      <c r="F140" s="53"/>
      <c r="G140" s="53"/>
      <c r="H140" s="53"/>
      <c r="I140" s="53"/>
      <c r="J140" s="51" t="s">
        <v>291</v>
      </c>
      <c r="K140" s="51" t="s">
        <v>39</v>
      </c>
      <c r="L140" s="57">
        <v>0</v>
      </c>
      <c r="M140" s="57">
        <v>0</v>
      </c>
      <c r="N140" s="57">
        <v>0</v>
      </c>
      <c r="O140" s="55"/>
      <c r="P140" s="45" t="s">
        <v>43</v>
      </c>
      <c r="Q140" s="45" t="s">
        <v>54</v>
      </c>
    </row>
    <row r="141" spans="1:19" ht="43.5" customHeight="1">
      <c r="A141" s="52" t="s">
        <v>292</v>
      </c>
      <c r="B141" s="52"/>
      <c r="C141" s="53" t="s">
        <v>285</v>
      </c>
      <c r="D141" s="53"/>
      <c r="E141" s="53"/>
      <c r="F141" s="53"/>
      <c r="G141" s="53"/>
      <c r="H141" s="53"/>
      <c r="I141" s="53"/>
      <c r="J141" s="51" t="s">
        <v>293</v>
      </c>
      <c r="K141" s="51" t="s">
        <v>39</v>
      </c>
      <c r="L141" s="57">
        <f>G49</f>
        <v>0</v>
      </c>
      <c r="M141" s="57">
        <f>I49</f>
        <v>0</v>
      </c>
      <c r="N141" s="57">
        <f>K49</f>
        <v>0</v>
      </c>
      <c r="O141" s="55"/>
      <c r="Q141" s="56">
        <f>Q35</f>
        <v>0</v>
      </c>
    </row>
    <row r="142" spans="1:19" ht="43.5" customHeight="1">
      <c r="A142" s="52" t="s">
        <v>294</v>
      </c>
      <c r="B142" s="52"/>
      <c r="C142" s="53" t="s">
        <v>295</v>
      </c>
      <c r="D142" s="53"/>
      <c r="E142" s="53"/>
      <c r="F142" s="53"/>
      <c r="G142" s="53"/>
      <c r="H142" s="53"/>
      <c r="I142" s="53"/>
      <c r="J142" s="51" t="s">
        <v>296</v>
      </c>
      <c r="K142" s="51" t="s">
        <v>39</v>
      </c>
      <c r="L142" s="57">
        <v>0</v>
      </c>
      <c r="M142" s="57">
        <v>0</v>
      </c>
      <c r="N142" s="57">
        <v>0</v>
      </c>
      <c r="O142" s="55"/>
    </row>
    <row r="143" spans="1:19" ht="43.5" customHeight="1">
      <c r="A143" s="52" t="s">
        <v>297</v>
      </c>
      <c r="B143" s="52"/>
      <c r="C143" s="53" t="s">
        <v>298</v>
      </c>
      <c r="D143" s="53"/>
      <c r="E143" s="53"/>
      <c r="F143" s="53"/>
      <c r="G143" s="53"/>
      <c r="H143" s="53"/>
      <c r="I143" s="53"/>
      <c r="J143" s="51" t="s">
        <v>299</v>
      </c>
      <c r="K143" s="51" t="s">
        <v>39</v>
      </c>
      <c r="L143" s="57">
        <f>L144+L145</f>
        <v>259308.55000000075</v>
      </c>
      <c r="M143" s="57">
        <f>M144+M145</f>
        <v>289564.80000000075</v>
      </c>
      <c r="N143" s="57">
        <f t="shared" ref="N143" si="13">N144+N145</f>
        <v>289564.80000000075</v>
      </c>
      <c r="O143" s="55"/>
    </row>
    <row r="144" spans="1:19" ht="43.5" customHeight="1">
      <c r="A144" s="52" t="s">
        <v>300</v>
      </c>
      <c r="B144" s="52"/>
      <c r="C144" s="53" t="s">
        <v>282</v>
      </c>
      <c r="D144" s="53"/>
      <c r="E144" s="53"/>
      <c r="F144" s="53"/>
      <c r="G144" s="53"/>
      <c r="H144" s="53"/>
      <c r="I144" s="53"/>
      <c r="J144" s="51" t="s">
        <v>301</v>
      </c>
      <c r="K144" s="51" t="s">
        <v>39</v>
      </c>
      <c r="L144" s="57">
        <v>0</v>
      </c>
      <c r="M144" s="57">
        <v>0</v>
      </c>
      <c r="N144" s="57">
        <v>0</v>
      </c>
      <c r="O144" s="55"/>
    </row>
    <row r="145" spans="1:20" ht="43.5" customHeight="1">
      <c r="A145" s="52" t="s">
        <v>302</v>
      </c>
      <c r="B145" s="52"/>
      <c r="C145" s="53" t="s">
        <v>303</v>
      </c>
      <c r="D145" s="53"/>
      <c r="E145" s="53"/>
      <c r="F145" s="53"/>
      <c r="G145" s="53"/>
      <c r="H145" s="53"/>
      <c r="I145" s="53"/>
      <c r="J145" s="51" t="s">
        <v>304</v>
      </c>
      <c r="K145" s="51" t="s">
        <v>39</v>
      </c>
      <c r="L145" s="57">
        <f>L131-L136-L139-L134</f>
        <v>259308.55000000075</v>
      </c>
      <c r="M145" s="57">
        <f>M131-M136-M139-M134</f>
        <v>289564.80000000075</v>
      </c>
      <c r="N145" s="57">
        <f t="shared" ref="N145" si="14">N131-N136-N139-N134</f>
        <v>289564.80000000075</v>
      </c>
      <c r="O145" s="55"/>
      <c r="P145" s="56"/>
      <c r="Q145" s="56">
        <f>H89</f>
        <v>259308.55</v>
      </c>
      <c r="R145" s="56">
        <f>J89</f>
        <v>289564.79999999999</v>
      </c>
      <c r="S145" s="56">
        <f>L89</f>
        <v>289564.79999999999</v>
      </c>
    </row>
    <row r="146" spans="1:20" ht="43.5" customHeight="1">
      <c r="A146" s="52" t="s">
        <v>257</v>
      </c>
      <c r="B146" s="52"/>
      <c r="C146" s="53" t="s">
        <v>305</v>
      </c>
      <c r="D146" s="53"/>
      <c r="E146" s="53"/>
      <c r="F146" s="53"/>
      <c r="G146" s="53"/>
      <c r="H146" s="53"/>
      <c r="I146" s="53"/>
      <c r="J146" s="51" t="s">
        <v>306</v>
      </c>
      <c r="K146" s="51" t="s">
        <v>39</v>
      </c>
      <c r="L146" s="57">
        <f>L147+L148+L149</f>
        <v>0</v>
      </c>
      <c r="M146" s="57">
        <f>M147+M148+M149</f>
        <v>0</v>
      </c>
      <c r="N146" s="57">
        <f>N147+N148+N149</f>
        <v>0</v>
      </c>
      <c r="O146" s="55"/>
      <c r="Q146" s="56">
        <f>L144-Q145</f>
        <v>-259308.55</v>
      </c>
      <c r="R146" s="56">
        <f t="shared" ref="R146:S146" si="15">M144-R145</f>
        <v>-289564.79999999999</v>
      </c>
      <c r="S146" s="56">
        <f t="shared" si="15"/>
        <v>-289564.79999999999</v>
      </c>
    </row>
    <row r="147" spans="1:20" ht="43.5" customHeight="1">
      <c r="A147" s="52"/>
      <c r="B147" s="52"/>
      <c r="C147" s="53" t="s">
        <v>307</v>
      </c>
      <c r="D147" s="53"/>
      <c r="E147" s="53"/>
      <c r="F147" s="53"/>
      <c r="G147" s="53"/>
      <c r="H147" s="53"/>
      <c r="I147" s="53"/>
      <c r="J147" s="51" t="s">
        <v>308</v>
      </c>
      <c r="K147" s="51" t="s">
        <v>309</v>
      </c>
      <c r="L147" s="57"/>
      <c r="M147" s="57"/>
      <c r="N147" s="57"/>
      <c r="O147" s="55"/>
    </row>
    <row r="148" spans="1:20" ht="43.5" customHeight="1">
      <c r="A148" s="52"/>
      <c r="B148" s="52"/>
      <c r="C148" s="53" t="s">
        <v>307</v>
      </c>
      <c r="D148" s="53"/>
      <c r="E148" s="53"/>
      <c r="F148" s="53"/>
      <c r="G148" s="53"/>
      <c r="H148" s="53"/>
      <c r="I148" s="53"/>
      <c r="J148" s="51" t="s">
        <v>310</v>
      </c>
      <c r="K148" s="51" t="s">
        <v>311</v>
      </c>
      <c r="L148" s="57"/>
      <c r="M148" s="57"/>
      <c r="N148" s="57"/>
      <c r="O148" s="55"/>
    </row>
    <row r="149" spans="1:20" ht="43.5" customHeight="1">
      <c r="A149" s="52"/>
      <c r="B149" s="52"/>
      <c r="C149" s="53" t="s">
        <v>307</v>
      </c>
      <c r="D149" s="53"/>
      <c r="E149" s="53"/>
      <c r="F149" s="53"/>
      <c r="G149" s="53"/>
      <c r="H149" s="53"/>
      <c r="I149" s="53"/>
      <c r="J149" s="51" t="s">
        <v>312</v>
      </c>
      <c r="K149" s="51" t="s">
        <v>313</v>
      </c>
      <c r="L149" s="57"/>
      <c r="M149" s="57"/>
      <c r="N149" s="57"/>
      <c r="O149" s="55"/>
      <c r="P149" s="56">
        <f>G89+G88</f>
        <v>9239591</v>
      </c>
      <c r="Q149" s="56">
        <f>L131-P149</f>
        <v>259308.55000000075</v>
      </c>
      <c r="R149" s="56">
        <f>Q149-H85</f>
        <v>7.5669959187507629E-10</v>
      </c>
    </row>
    <row r="150" spans="1:20" ht="43.5" customHeight="1">
      <c r="A150" s="52" t="s">
        <v>258</v>
      </c>
      <c r="B150" s="52"/>
      <c r="C150" s="53" t="s">
        <v>314</v>
      </c>
      <c r="D150" s="53"/>
      <c r="E150" s="53"/>
      <c r="F150" s="53"/>
      <c r="G150" s="53"/>
      <c r="H150" s="53"/>
      <c r="I150" s="53"/>
      <c r="J150" s="51" t="s">
        <v>315</v>
      </c>
      <c r="K150" s="51" t="s">
        <v>39</v>
      </c>
      <c r="L150" s="57">
        <f>L151+L152+L153</f>
        <v>9498899.5500000007</v>
      </c>
      <c r="M150" s="57">
        <f t="shared" ref="M150:N150" si="16">M151+M152+M153</f>
        <v>9419484.1900000013</v>
      </c>
      <c r="N150" s="57">
        <f t="shared" si="16"/>
        <v>9419484.1900000013</v>
      </c>
      <c r="O150" s="55"/>
      <c r="P150" s="56"/>
      <c r="Q150" s="56"/>
      <c r="R150" s="56"/>
    </row>
    <row r="151" spans="1:20" ht="43.5" customHeight="1">
      <c r="A151" s="52"/>
      <c r="B151" s="52"/>
      <c r="C151" s="53" t="s">
        <v>307</v>
      </c>
      <c r="D151" s="53"/>
      <c r="E151" s="53"/>
      <c r="F151" s="53"/>
      <c r="G151" s="53"/>
      <c r="H151" s="53"/>
      <c r="I151" s="53"/>
      <c r="J151" s="51" t="s">
        <v>316</v>
      </c>
      <c r="K151" s="51" t="s">
        <v>309</v>
      </c>
      <c r="L151" s="57">
        <f>L131</f>
        <v>9498899.5500000007</v>
      </c>
      <c r="M151" s="57">
        <v>947950</v>
      </c>
      <c r="N151" s="57"/>
      <c r="O151" s="55"/>
      <c r="P151" s="56"/>
      <c r="Q151" s="56"/>
      <c r="R151" s="56"/>
    </row>
    <row r="152" spans="1:20" ht="43.5" customHeight="1">
      <c r="A152" s="52"/>
      <c r="B152" s="52"/>
      <c r="C152" s="53" t="s">
        <v>307</v>
      </c>
      <c r="D152" s="53"/>
      <c r="E152" s="53"/>
      <c r="F152" s="53"/>
      <c r="G152" s="53"/>
      <c r="H152" s="53"/>
      <c r="I152" s="53"/>
      <c r="J152" s="51" t="s">
        <v>317</v>
      </c>
      <c r="K152" s="51" t="s">
        <v>311</v>
      </c>
      <c r="L152" s="57"/>
      <c r="M152" s="57">
        <f>M131-M151</f>
        <v>8471534.1900000013</v>
      </c>
      <c r="N152" s="57"/>
      <c r="O152" s="55"/>
      <c r="P152" s="56"/>
      <c r="Q152" s="56"/>
      <c r="R152" s="56"/>
    </row>
    <row r="153" spans="1:20" ht="43.5" customHeight="1">
      <c r="A153" s="52"/>
      <c r="B153" s="52"/>
      <c r="C153" s="53" t="s">
        <v>307</v>
      </c>
      <c r="D153" s="53"/>
      <c r="E153" s="53"/>
      <c r="F153" s="53"/>
      <c r="G153" s="53"/>
      <c r="H153" s="53"/>
      <c r="I153" s="53"/>
      <c r="J153" s="51" t="s">
        <v>318</v>
      </c>
      <c r="K153" s="51" t="s">
        <v>313</v>
      </c>
      <c r="L153" s="57"/>
      <c r="M153" s="57"/>
      <c r="N153" s="57">
        <f>N131</f>
        <v>9419484.1900000013</v>
      </c>
      <c r="O153" s="55"/>
    </row>
    <row r="154" spans="1:20" ht="43.5" customHeight="1">
      <c r="A154" s="59"/>
      <c r="B154" s="59"/>
      <c r="C154" s="60"/>
      <c r="D154" s="60"/>
      <c r="E154" s="60"/>
      <c r="F154" s="60"/>
      <c r="G154" s="60"/>
      <c r="H154" s="60"/>
      <c r="I154" s="60"/>
      <c r="J154" s="61"/>
      <c r="K154" s="61"/>
      <c r="L154" s="62">
        <f>L135-L151</f>
        <v>0</v>
      </c>
      <c r="M154" s="62">
        <f>M135-M152</f>
        <v>0</v>
      </c>
      <c r="N154" s="62">
        <f>N135-N153</f>
        <v>0</v>
      </c>
      <c r="O154" s="63"/>
    </row>
    <row r="155" spans="1:20" ht="43.5" customHeight="1">
      <c r="A155" s="64"/>
      <c r="B155" s="64"/>
      <c r="C155" s="60"/>
      <c r="D155" s="60"/>
      <c r="E155" s="60"/>
      <c r="F155" s="60"/>
      <c r="G155" s="60"/>
      <c r="H155" s="60"/>
      <c r="I155" s="60"/>
      <c r="J155" s="65"/>
      <c r="K155" s="65"/>
      <c r="L155" s="62"/>
      <c r="M155" s="62"/>
      <c r="N155" s="62"/>
      <c r="O155" s="63"/>
    </row>
    <row r="156" spans="1:20" ht="12.75">
      <c r="A156" s="47"/>
      <c r="B156" s="47"/>
      <c r="C156" s="47"/>
      <c r="D156" s="47"/>
      <c r="E156" s="47"/>
      <c r="F156" s="47"/>
      <c r="G156" s="47"/>
      <c r="H156" s="47"/>
      <c r="I156" s="47"/>
      <c r="J156" s="47"/>
      <c r="K156" s="47"/>
      <c r="L156" s="47"/>
      <c r="M156" s="47"/>
      <c r="N156" s="47"/>
      <c r="O156" s="47"/>
    </row>
    <row r="157" spans="1:20" ht="31.5" customHeight="1">
      <c r="A157" s="66" t="s">
        <v>319</v>
      </c>
      <c r="B157" s="66"/>
      <c r="C157" s="66"/>
      <c r="D157" s="66"/>
      <c r="E157" s="66"/>
      <c r="F157" s="66"/>
      <c r="G157" s="66"/>
      <c r="H157" s="66"/>
      <c r="I157" s="67"/>
      <c r="J157" s="67"/>
      <c r="K157" s="67" t="s">
        <v>320</v>
      </c>
      <c r="L157" s="67"/>
      <c r="M157" s="66"/>
      <c r="N157" s="66"/>
      <c r="O157" s="67"/>
      <c r="P157" s="67"/>
      <c r="Q157" s="67"/>
      <c r="R157" s="67"/>
      <c r="S157" s="67"/>
      <c r="T157" s="68"/>
    </row>
    <row r="158" spans="1:20" ht="15.75" customHeight="1">
      <c r="A158" s="69"/>
      <c r="B158" s="69"/>
      <c r="C158" s="69"/>
      <c r="D158" s="69"/>
      <c r="E158" s="69"/>
      <c r="F158" s="69"/>
      <c r="G158" s="69"/>
      <c r="H158" s="69"/>
      <c r="I158" s="70"/>
      <c r="J158" s="70"/>
      <c r="K158" s="70" t="s">
        <v>2</v>
      </c>
      <c r="L158" s="70"/>
      <c r="M158" s="71" t="s">
        <v>3</v>
      </c>
      <c r="N158" s="71"/>
      <c r="O158" s="70"/>
      <c r="P158" s="72"/>
      <c r="Q158" s="72"/>
      <c r="R158" s="72"/>
      <c r="S158" s="72"/>
      <c r="T158" s="73"/>
    </row>
    <row r="159" spans="1:20" ht="12.75">
      <c r="A159" s="47"/>
      <c r="B159" s="47"/>
      <c r="C159" s="47"/>
      <c r="D159" s="47"/>
      <c r="E159" s="47"/>
      <c r="F159" s="47"/>
      <c r="G159" s="47"/>
      <c r="H159" s="74"/>
      <c r="I159" s="74"/>
      <c r="J159" s="75"/>
      <c r="K159" s="75"/>
      <c r="L159" s="75"/>
      <c r="M159" s="47"/>
      <c r="N159" s="47"/>
      <c r="O159" s="47"/>
    </row>
    <row r="160" spans="1:20" ht="37.5" customHeight="1">
      <c r="A160" s="47"/>
      <c r="B160" s="76" t="s">
        <v>321</v>
      </c>
      <c r="C160" s="76"/>
      <c r="D160" s="67"/>
      <c r="E160" s="66" t="s">
        <v>322</v>
      </c>
      <c r="F160" s="66"/>
      <c r="G160" s="67"/>
      <c r="H160" s="67"/>
      <c r="I160" s="66" t="s">
        <v>323</v>
      </c>
      <c r="J160" s="66"/>
      <c r="K160" s="67"/>
      <c r="L160" s="67"/>
      <c r="M160" s="66" t="s">
        <v>324</v>
      </c>
      <c r="N160" s="66"/>
      <c r="O160" s="67"/>
      <c r="P160" s="67"/>
      <c r="Q160" s="67"/>
    </row>
    <row r="161" spans="1:17" ht="15" customHeight="1">
      <c r="A161" s="47"/>
      <c r="B161" s="47"/>
      <c r="C161" s="47"/>
      <c r="D161" s="47"/>
      <c r="E161" s="71" t="s">
        <v>325</v>
      </c>
      <c r="F161" s="71"/>
      <c r="G161" s="70"/>
      <c r="H161" s="70"/>
      <c r="I161" s="71" t="s">
        <v>326</v>
      </c>
      <c r="J161" s="71"/>
      <c r="K161" s="70"/>
      <c r="L161" s="70"/>
      <c r="M161" s="71" t="s">
        <v>327</v>
      </c>
      <c r="N161" s="71"/>
      <c r="O161" s="70"/>
      <c r="P161" s="70"/>
      <c r="Q161" s="70"/>
    </row>
    <row r="162" spans="1:17" ht="19.5">
      <c r="A162" s="47"/>
      <c r="B162" s="47"/>
      <c r="C162" s="77" t="s">
        <v>328</v>
      </c>
      <c r="D162" s="77"/>
      <c r="E162" s="78" t="s">
        <v>329</v>
      </c>
      <c r="F162" s="78"/>
      <c r="G162" s="78"/>
      <c r="H162" s="78"/>
      <c r="I162" s="79" t="s">
        <v>309</v>
      </c>
      <c r="J162" s="79"/>
      <c r="K162" s="47"/>
      <c r="L162" s="47"/>
      <c r="M162" s="47"/>
      <c r="N162" s="47"/>
      <c r="O162" s="47"/>
    </row>
    <row r="163" spans="1:17" ht="13.5" thickBot="1">
      <c r="A163" s="47"/>
      <c r="B163" s="47"/>
      <c r="C163" s="47"/>
      <c r="D163" s="47"/>
      <c r="E163" s="47"/>
      <c r="F163" s="47"/>
      <c r="G163" s="47"/>
      <c r="H163" s="47"/>
      <c r="I163" s="47"/>
      <c r="J163" s="47"/>
      <c r="K163" s="47"/>
      <c r="L163" s="47"/>
      <c r="M163" s="47"/>
      <c r="N163" s="47"/>
      <c r="O163" s="47"/>
    </row>
    <row r="164" spans="1:17" ht="19.5" customHeight="1">
      <c r="A164" s="80"/>
      <c r="B164" s="81" t="s">
        <v>330</v>
      </c>
      <c r="C164" s="82"/>
      <c r="D164" s="82"/>
      <c r="E164" s="82"/>
      <c r="F164" s="82"/>
      <c r="G164" s="82"/>
      <c r="H164" s="82"/>
      <c r="I164" s="82"/>
      <c r="J164" s="82"/>
      <c r="K164" s="82"/>
      <c r="L164" s="82"/>
      <c r="M164" s="82"/>
      <c r="N164" s="83"/>
      <c r="O164" s="47"/>
    </row>
    <row r="165" spans="1:17" ht="19.5" customHeight="1">
      <c r="A165" s="80"/>
      <c r="B165" s="84" t="s">
        <v>331</v>
      </c>
      <c r="C165" s="85"/>
      <c r="D165" s="85"/>
      <c r="E165" s="85"/>
      <c r="F165" s="85"/>
      <c r="G165" s="85"/>
      <c r="H165" s="85"/>
      <c r="I165" s="85"/>
      <c r="J165" s="85"/>
      <c r="K165" s="85"/>
      <c r="L165" s="85"/>
      <c r="M165" s="85"/>
      <c r="N165" s="86"/>
      <c r="O165" s="47"/>
    </row>
    <row r="166" spans="1:17" ht="15.75" customHeight="1">
      <c r="A166" s="87"/>
      <c r="B166" s="88" t="s">
        <v>332</v>
      </c>
      <c r="C166" s="89"/>
      <c r="D166" s="89"/>
      <c r="E166" s="89"/>
      <c r="F166" s="89"/>
      <c r="G166" s="89"/>
      <c r="H166" s="89"/>
      <c r="I166" s="89"/>
      <c r="J166" s="89"/>
      <c r="K166" s="89"/>
      <c r="L166" s="89"/>
      <c r="M166" s="89"/>
      <c r="N166" s="90"/>
      <c r="O166" s="47"/>
    </row>
    <row r="167" spans="1:17" ht="15.75">
      <c r="A167" s="87"/>
      <c r="B167" s="91"/>
      <c r="C167" s="92"/>
      <c r="D167" s="92"/>
      <c r="E167" s="92"/>
      <c r="F167" s="93"/>
      <c r="G167" s="94" t="s">
        <v>333</v>
      </c>
      <c r="H167" s="94"/>
      <c r="I167" s="94"/>
      <c r="J167" s="94"/>
      <c r="K167" s="94"/>
      <c r="L167" s="94"/>
      <c r="M167" s="94"/>
      <c r="N167" s="95"/>
      <c r="O167" s="47"/>
    </row>
    <row r="168" spans="1:17" ht="15.75" customHeight="1">
      <c r="A168" s="87"/>
      <c r="B168" s="88" t="s">
        <v>2</v>
      </c>
      <c r="C168" s="89"/>
      <c r="D168" s="89"/>
      <c r="E168" s="89"/>
      <c r="F168" s="96"/>
      <c r="G168" s="89" t="s">
        <v>3</v>
      </c>
      <c r="H168" s="89"/>
      <c r="I168" s="89"/>
      <c r="J168" s="89"/>
      <c r="K168" s="89"/>
      <c r="L168" s="89"/>
      <c r="M168" s="89"/>
      <c r="N168" s="90"/>
      <c r="O168" s="47"/>
    </row>
    <row r="169" spans="1:17" ht="19.5">
      <c r="A169" s="97"/>
      <c r="B169" s="98" t="s">
        <v>334</v>
      </c>
      <c r="C169" s="77"/>
      <c r="D169" s="77"/>
      <c r="E169" s="59"/>
      <c r="F169" s="78" t="s">
        <v>335</v>
      </c>
      <c r="G169" s="78"/>
      <c r="H169" s="78" t="s">
        <v>309</v>
      </c>
      <c r="I169" s="78"/>
      <c r="J169" s="78"/>
      <c r="K169" s="47"/>
      <c r="L169" s="47"/>
      <c r="M169" s="47"/>
      <c r="N169" s="99"/>
      <c r="O169" s="47"/>
    </row>
    <row r="170" spans="1:17" ht="13.5" thickBot="1">
      <c r="A170" s="47"/>
      <c r="B170" s="100"/>
      <c r="C170" s="101"/>
      <c r="D170" s="101"/>
      <c r="E170" s="101"/>
      <c r="F170" s="101"/>
      <c r="G170" s="101"/>
      <c r="H170" s="101"/>
      <c r="I170" s="101"/>
      <c r="J170" s="101"/>
      <c r="K170" s="101"/>
      <c r="L170" s="101"/>
      <c r="M170" s="101"/>
      <c r="N170" s="102"/>
      <c r="O170" s="47"/>
    </row>
    <row r="171" spans="1:17" ht="12.75">
      <c r="A171" s="47"/>
      <c r="B171" s="63"/>
      <c r="C171" s="63"/>
      <c r="D171" s="63"/>
      <c r="E171" s="63"/>
      <c r="F171" s="63"/>
      <c r="G171" s="63"/>
      <c r="H171" s="63"/>
      <c r="I171" s="63"/>
      <c r="J171" s="63"/>
      <c r="K171" s="63"/>
      <c r="L171" s="47"/>
      <c r="M171" s="47"/>
      <c r="N171" s="47"/>
      <c r="O171" s="47"/>
    </row>
    <row r="172" spans="1:17" ht="21.75" customHeight="1">
      <c r="A172" s="43" t="s">
        <v>336</v>
      </c>
      <c r="B172" s="43"/>
      <c r="C172" s="43"/>
      <c r="D172" s="43"/>
      <c r="E172" s="43"/>
      <c r="F172" s="43"/>
      <c r="G172" s="43"/>
      <c r="H172" s="43"/>
      <c r="I172" s="43"/>
      <c r="J172" s="43"/>
      <c r="K172" s="43"/>
      <c r="L172" s="43"/>
      <c r="M172" s="43"/>
      <c r="N172" s="43"/>
      <c r="O172" s="43"/>
    </row>
    <row r="173" spans="1:17" ht="59.25" customHeight="1">
      <c r="A173" s="43" t="s">
        <v>337</v>
      </c>
      <c r="B173" s="43"/>
      <c r="C173" s="43"/>
      <c r="D173" s="43"/>
      <c r="E173" s="43"/>
      <c r="F173" s="43"/>
      <c r="G173" s="43"/>
      <c r="H173" s="43"/>
      <c r="I173" s="43"/>
      <c r="J173" s="43"/>
      <c r="K173" s="43"/>
      <c r="L173" s="43"/>
      <c r="M173" s="43"/>
      <c r="N173" s="43"/>
      <c r="O173" s="43"/>
    </row>
    <row r="174" spans="1:17" ht="28.5" customHeight="1">
      <c r="A174" s="43" t="s">
        <v>338</v>
      </c>
      <c r="B174" s="43"/>
      <c r="C174" s="43"/>
      <c r="D174" s="43"/>
      <c r="E174" s="43"/>
      <c r="F174" s="43"/>
      <c r="G174" s="43"/>
      <c r="H174" s="43"/>
      <c r="I174" s="43"/>
      <c r="J174" s="43"/>
      <c r="K174" s="43"/>
      <c r="L174" s="43"/>
      <c r="M174" s="43"/>
      <c r="N174" s="43"/>
      <c r="O174" s="43"/>
    </row>
    <row r="175" spans="1:17" ht="20.25" customHeight="1">
      <c r="A175" s="43" t="s">
        <v>339</v>
      </c>
      <c r="B175" s="43"/>
      <c r="C175" s="43"/>
      <c r="D175" s="43"/>
      <c r="E175" s="43"/>
      <c r="F175" s="43"/>
      <c r="G175" s="43"/>
      <c r="H175" s="43"/>
      <c r="I175" s="43"/>
      <c r="J175" s="43"/>
      <c r="K175" s="43"/>
      <c r="L175" s="43"/>
      <c r="M175" s="43"/>
      <c r="N175" s="43"/>
      <c r="O175" s="43"/>
    </row>
    <row r="176" spans="1:17" ht="24" customHeight="1">
      <c r="A176" s="43" t="s">
        <v>340</v>
      </c>
      <c r="B176" s="43"/>
      <c r="C176" s="43"/>
      <c r="D176" s="43"/>
      <c r="E176" s="43"/>
      <c r="F176" s="43"/>
      <c r="G176" s="43"/>
      <c r="H176" s="43"/>
      <c r="I176" s="43"/>
      <c r="J176" s="43"/>
      <c r="K176" s="43"/>
      <c r="L176" s="43"/>
      <c r="M176" s="43"/>
      <c r="N176" s="43"/>
      <c r="O176" s="43"/>
    </row>
    <row r="177" spans="1:15" ht="20.25" customHeight="1">
      <c r="A177" s="43" t="s">
        <v>341</v>
      </c>
      <c r="B177" s="43"/>
      <c r="C177" s="43"/>
      <c r="D177" s="43"/>
      <c r="E177" s="43"/>
      <c r="F177" s="43"/>
      <c r="G177" s="43"/>
      <c r="H177" s="43"/>
      <c r="I177" s="43"/>
      <c r="J177" s="43"/>
      <c r="K177" s="43"/>
      <c r="L177" s="43"/>
      <c r="M177" s="43"/>
      <c r="N177" s="43"/>
      <c r="O177" s="43"/>
    </row>
    <row r="178" spans="1:15" ht="36.75" customHeight="1">
      <c r="A178" s="43" t="s">
        <v>342</v>
      </c>
      <c r="B178" s="43"/>
      <c r="C178" s="43"/>
      <c r="D178" s="43"/>
      <c r="E178" s="43"/>
      <c r="F178" s="43"/>
      <c r="G178" s="43"/>
      <c r="H178" s="43"/>
      <c r="I178" s="43"/>
      <c r="J178" s="43"/>
      <c r="K178" s="43"/>
      <c r="L178" s="43"/>
      <c r="M178" s="43"/>
      <c r="N178" s="43"/>
      <c r="O178" s="43"/>
    </row>
  </sheetData>
  <mergeCells count="181">
    <mergeCell ref="A174:O174"/>
    <mergeCell ref="A175:O175"/>
    <mergeCell ref="A176:O176"/>
    <mergeCell ref="A177:O177"/>
    <mergeCell ref="A178:O178"/>
    <mergeCell ref="B169:D169"/>
    <mergeCell ref="F169:G169"/>
    <mergeCell ref="H169:J169"/>
    <mergeCell ref="B170:N170"/>
    <mergeCell ref="A172:O172"/>
    <mergeCell ref="A173:O173"/>
    <mergeCell ref="B164:N164"/>
    <mergeCell ref="B165:N165"/>
    <mergeCell ref="B166:N166"/>
    <mergeCell ref="B167:E167"/>
    <mergeCell ref="G167:N167"/>
    <mergeCell ref="B168:E168"/>
    <mergeCell ref="G168:N168"/>
    <mergeCell ref="E161:F161"/>
    <mergeCell ref="I161:J161"/>
    <mergeCell ref="M161:N161"/>
    <mergeCell ref="C162:D162"/>
    <mergeCell ref="E162:H162"/>
    <mergeCell ref="I162:J162"/>
    <mergeCell ref="A158:H158"/>
    <mergeCell ref="M158:N158"/>
    <mergeCell ref="B160:C160"/>
    <mergeCell ref="E160:F160"/>
    <mergeCell ref="I160:J160"/>
    <mergeCell ref="M160:N160"/>
    <mergeCell ref="C150:I150"/>
    <mergeCell ref="C151:I151"/>
    <mergeCell ref="C152:I152"/>
    <mergeCell ref="C153:I153"/>
    <mergeCell ref="A157:H157"/>
    <mergeCell ref="M157:N157"/>
    <mergeCell ref="C144:I144"/>
    <mergeCell ref="C145:I145"/>
    <mergeCell ref="C146:I146"/>
    <mergeCell ref="C147:I147"/>
    <mergeCell ref="C148:I148"/>
    <mergeCell ref="C149:I149"/>
    <mergeCell ref="C138:I138"/>
    <mergeCell ref="C139:I139"/>
    <mergeCell ref="C140:I140"/>
    <mergeCell ref="C141:I141"/>
    <mergeCell ref="C142:I142"/>
    <mergeCell ref="C143:I143"/>
    <mergeCell ref="C132:I132"/>
    <mergeCell ref="C133:I133"/>
    <mergeCell ref="C134:I134"/>
    <mergeCell ref="C135:I135"/>
    <mergeCell ref="C136:I136"/>
    <mergeCell ref="C137:I137"/>
    <mergeCell ref="A125:O125"/>
    <mergeCell ref="A127:B129"/>
    <mergeCell ref="C127:I129"/>
    <mergeCell ref="A130:B130"/>
    <mergeCell ref="C130:I130"/>
    <mergeCell ref="C131:I131"/>
    <mergeCell ref="A118:O118"/>
    <mergeCell ref="A119:O119"/>
    <mergeCell ref="A120:O120"/>
    <mergeCell ref="A121:O121"/>
    <mergeCell ref="A122:O122"/>
    <mergeCell ref="A123:O123"/>
    <mergeCell ref="A112:O112"/>
    <mergeCell ref="A113:O113"/>
    <mergeCell ref="A114:O114"/>
    <mergeCell ref="A115:O115"/>
    <mergeCell ref="A116:O116"/>
    <mergeCell ref="A117:O117"/>
    <mergeCell ref="A104:D104"/>
    <mergeCell ref="A105:D105"/>
    <mergeCell ref="A106:D106"/>
    <mergeCell ref="A107:D107"/>
    <mergeCell ref="A108:D108"/>
    <mergeCell ref="A111:O111"/>
    <mergeCell ref="A98:D98"/>
    <mergeCell ref="A99:D99"/>
    <mergeCell ref="A100:D100"/>
    <mergeCell ref="A101:D101"/>
    <mergeCell ref="A102:D102"/>
    <mergeCell ref="A103:D103"/>
    <mergeCell ref="A92:D92"/>
    <mergeCell ref="A93:D93"/>
    <mergeCell ref="A94:D94"/>
    <mergeCell ref="A95:D95"/>
    <mergeCell ref="A96:D96"/>
    <mergeCell ref="A97:D97"/>
    <mergeCell ref="A85:D85"/>
    <mergeCell ref="A86:D86"/>
    <mergeCell ref="A87:D87"/>
    <mergeCell ref="A88:D88"/>
    <mergeCell ref="A90:D90"/>
    <mergeCell ref="A91:D91"/>
    <mergeCell ref="A79:D79"/>
    <mergeCell ref="A80:D80"/>
    <mergeCell ref="A81:D81"/>
    <mergeCell ref="A82:D82"/>
    <mergeCell ref="A83:D83"/>
    <mergeCell ref="A84:D84"/>
    <mergeCell ref="A73:D73"/>
    <mergeCell ref="A74:D74"/>
    <mergeCell ref="A75:D75"/>
    <mergeCell ref="A76:D76"/>
    <mergeCell ref="A77:D77"/>
    <mergeCell ref="A78:D78"/>
    <mergeCell ref="A67:D67"/>
    <mergeCell ref="A68:D68"/>
    <mergeCell ref="A69:D69"/>
    <mergeCell ref="A70:D70"/>
    <mergeCell ref="A71:D71"/>
    <mergeCell ref="A72:D72"/>
    <mergeCell ref="A61:D61"/>
    <mergeCell ref="A62:D62"/>
    <mergeCell ref="A63:D63"/>
    <mergeCell ref="A64:D64"/>
    <mergeCell ref="A65:D65"/>
    <mergeCell ref="A66:D66"/>
    <mergeCell ref="A55:D55"/>
    <mergeCell ref="A56:D56"/>
    <mergeCell ref="A57:D57"/>
    <mergeCell ref="A58:D58"/>
    <mergeCell ref="A59:D59"/>
    <mergeCell ref="A60:D60"/>
    <mergeCell ref="A49:D49"/>
    <mergeCell ref="A50:D50"/>
    <mergeCell ref="A51:D51"/>
    <mergeCell ref="A52:D52"/>
    <mergeCell ref="A53:D53"/>
    <mergeCell ref="A54:D54"/>
    <mergeCell ref="A43:D43"/>
    <mergeCell ref="A44:D44"/>
    <mergeCell ref="A45:D45"/>
    <mergeCell ref="A46:D46"/>
    <mergeCell ref="A47:D47"/>
    <mergeCell ref="A48:D48"/>
    <mergeCell ref="A37:D37"/>
    <mergeCell ref="A38:D38"/>
    <mergeCell ref="A39:D39"/>
    <mergeCell ref="A40:D40"/>
    <mergeCell ref="A41:D41"/>
    <mergeCell ref="A42:D42"/>
    <mergeCell ref="A31:D31"/>
    <mergeCell ref="A32:D32"/>
    <mergeCell ref="A33:D33"/>
    <mergeCell ref="A34:D34"/>
    <mergeCell ref="A35:D35"/>
    <mergeCell ref="A36:D36"/>
    <mergeCell ref="K27:L27"/>
    <mergeCell ref="M27:N28"/>
    <mergeCell ref="G28:H28"/>
    <mergeCell ref="I28:J28"/>
    <mergeCell ref="K28:L28"/>
    <mergeCell ref="A30:D30"/>
    <mergeCell ref="F13:I13"/>
    <mergeCell ref="F14:I14"/>
    <mergeCell ref="A16:C16"/>
    <mergeCell ref="G24:I24"/>
    <mergeCell ref="A26:D29"/>
    <mergeCell ref="E26:E29"/>
    <mergeCell ref="F26:F29"/>
    <mergeCell ref="G26:N26"/>
    <mergeCell ref="G27:H27"/>
    <mergeCell ref="I27:J27"/>
    <mergeCell ref="J7:K7"/>
    <mergeCell ref="M7:O7"/>
    <mergeCell ref="W7:Y7"/>
    <mergeCell ref="M10:O10"/>
    <mergeCell ref="W10:X10"/>
    <mergeCell ref="F12:I12"/>
    <mergeCell ref="J1:O1"/>
    <mergeCell ref="T1:Y1"/>
    <mergeCell ref="J2:O2"/>
    <mergeCell ref="T2:Y2"/>
    <mergeCell ref="J3:O3"/>
    <mergeCell ref="J6:K6"/>
    <mergeCell ref="M6:O6"/>
    <mergeCell ref="T6:V6"/>
    <mergeCell ref="W6:Y6"/>
  </mergeCells>
  <pageMargins left="0" right="0" top="0" bottom="0.59055118110236227" header="0.31496062992125984" footer="0.31496062992125984"/>
  <pageSetup paperSize="9" scale="44" orientation="landscape" horizontalDpi="180" verticalDpi="180" r:id="rId1"/>
  <rowBreaks count="4" manualBreakCount="4">
    <brk id="23" max="14" man="1"/>
    <brk id="65" max="14" man="1"/>
    <brk id="124" max="14" man="1"/>
    <brk id="15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ЦТиР</vt:lpstr>
      <vt:lpstr>ЦТиР!OLE_LINK1</vt:lpstr>
      <vt:lpstr>ЦТиР!Область_печати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econsov6</dc:creator>
  <cp:lastModifiedBy>econsov6</cp:lastModifiedBy>
  <dcterms:created xsi:type="dcterms:W3CDTF">2021-01-19T02:02:00Z</dcterms:created>
  <dcterms:modified xsi:type="dcterms:W3CDTF">2021-01-19T02:02:44Z</dcterms:modified>
</cp:coreProperties>
</file>